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80" windowWidth="9720" windowHeight="7260"/>
  </bookViews>
  <sheets>
    <sheet name="24.08.2020" sheetId="2" r:id="rId1"/>
    <sheet name="Лист2" sheetId="3" r:id="rId2"/>
  </sheets>
  <calcPr calcId="125725"/>
</workbook>
</file>

<file path=xl/calcChain.xml><?xml version="1.0" encoding="utf-8"?>
<calcChain xmlns="http://schemas.openxmlformats.org/spreadsheetml/2006/main">
  <c r="G28" i="3"/>
  <c r="AC11" i="2" l="1"/>
  <c r="AD11" s="1"/>
  <c r="AC10"/>
  <c r="AD10" s="1"/>
  <c r="R21"/>
  <c r="AB21" s="1"/>
  <c r="AC21" s="1"/>
  <c r="R22"/>
  <c r="AB22" s="1"/>
  <c r="AC22" s="1"/>
  <c r="R23"/>
  <c r="AB23" s="1"/>
  <c r="AC23" s="1"/>
  <c r="R36"/>
  <c r="AB36" s="1"/>
  <c r="AC36" s="1"/>
  <c r="R37"/>
  <c r="AB37" s="1"/>
  <c r="AC37" s="1"/>
  <c r="R40"/>
  <c r="AB40" s="1"/>
  <c r="AC40" s="1"/>
  <c r="R41"/>
  <c r="AB41" s="1"/>
  <c r="AC41" s="1"/>
  <c r="R20"/>
  <c r="AB20" s="1"/>
  <c r="AC20" s="1"/>
  <c r="K19"/>
  <c r="AD12" l="1"/>
  <c r="AC42"/>
  <c r="AC43" s="1"/>
  <c r="AC44" s="1"/>
  <c r="AC45" s="1"/>
  <c r="K21"/>
  <c r="K22"/>
  <c r="K23"/>
  <c r="K36"/>
  <c r="K37"/>
  <c r="K40"/>
  <c r="K41"/>
  <c r="K20"/>
  <c r="L73"/>
  <c r="F73"/>
  <c r="F19"/>
  <c r="AD13" l="1"/>
  <c r="AD14" s="1"/>
  <c r="AD15" s="1"/>
  <c r="AD16" s="1"/>
  <c r="AC46" s="1"/>
  <c r="AC47" s="1"/>
</calcChain>
</file>

<file path=xl/sharedStrings.xml><?xml version="1.0" encoding="utf-8"?>
<sst xmlns="http://schemas.openxmlformats.org/spreadsheetml/2006/main" count="534" uniqueCount="222">
  <si>
    <t>№</t>
  </si>
  <si>
    <t xml:space="preserve"> Ф. И. О.</t>
  </si>
  <si>
    <t>Занимаемая должность</t>
  </si>
  <si>
    <t>Стаж по специальности</t>
  </si>
  <si>
    <t>Ставка</t>
  </si>
  <si>
    <t>Катег согл. ППРК</t>
  </si>
  <si>
    <t>Коэффициент</t>
  </si>
  <si>
    <t>Ведение часов</t>
  </si>
  <si>
    <t>Доплаты работникам (% от БДО)</t>
  </si>
  <si>
    <t>Проверка тетрадей</t>
  </si>
  <si>
    <t>Кабинет</t>
  </si>
  <si>
    <t>Внекл. работа</t>
  </si>
  <si>
    <t>Библ. фонд</t>
  </si>
  <si>
    <t>Обсл. компьют.</t>
  </si>
  <si>
    <t>Завед. МО</t>
  </si>
  <si>
    <t>Вредность</t>
  </si>
  <si>
    <t>Служеб. помещ.</t>
  </si>
  <si>
    <t>Туалеты</t>
  </si>
  <si>
    <t>1-4</t>
  </si>
  <si>
    <t>5-9</t>
  </si>
  <si>
    <t>10-11</t>
  </si>
  <si>
    <t>педагогика и методика начального обучения</t>
  </si>
  <si>
    <t>бухгалтер</t>
  </si>
  <si>
    <t>за работу с детьми</t>
  </si>
  <si>
    <t>учитель физики</t>
  </si>
  <si>
    <t>главный специалист</t>
  </si>
  <si>
    <t>2010 год,Кокшетауский государтвенный университет им Ш.Уалиханова, учитель истории</t>
  </si>
  <si>
    <t>Максимова Татьяна Леонтьевна</t>
  </si>
  <si>
    <t>Бекмагамбетова Раушан Кайруллиновна</t>
  </si>
  <si>
    <t>Кеженев Асылхан Молдагалиевич</t>
  </si>
  <si>
    <t>Калашникова Гулькяй Фитратовна</t>
  </si>
  <si>
    <t>Кокшетауский государственный университет имини Ш.Уалиханова, 2005 г.</t>
  </si>
  <si>
    <t>Алдабергенова Жанар  Жансериковна</t>
  </si>
  <si>
    <t>Каскеева Шынар Каиырбековна</t>
  </si>
  <si>
    <t>методист дошкольному</t>
  </si>
  <si>
    <t>Артемьева Светлана Александровна</t>
  </si>
  <si>
    <t>история основы права и экономики</t>
  </si>
  <si>
    <t>методист по одаренным детям</t>
  </si>
  <si>
    <t>методист по начальным классам</t>
  </si>
  <si>
    <t>Карагандинский государственный университет им. Е.А.Букетова 2003г.</t>
  </si>
  <si>
    <t>Русакевич Елена Геннадьевна</t>
  </si>
  <si>
    <t>Абдилдин Боранбай Айжанулы</t>
  </si>
  <si>
    <t>инженер по ремонту и стр-ву</t>
  </si>
  <si>
    <t>Бархатова Надежда Владимировна</t>
  </si>
  <si>
    <t>бухгалтер ревизор</t>
  </si>
  <si>
    <t>Литвина Марина Юрьевна</t>
  </si>
  <si>
    <t>Лебедева Наталья Геннадьевна</t>
  </si>
  <si>
    <t xml:space="preserve">Букарь Владимир Иванович </t>
  </si>
  <si>
    <t>водитель</t>
  </si>
  <si>
    <t>секретарь референт</t>
  </si>
  <si>
    <t>высшее</t>
  </si>
  <si>
    <t>методист по физ-ре и НВП</t>
  </si>
  <si>
    <t>методист по биб. фонду</t>
  </si>
  <si>
    <t>методист по естественно-мат. циклу</t>
  </si>
  <si>
    <t>методист по ВР</t>
  </si>
  <si>
    <t>методист по опеке</t>
  </si>
  <si>
    <t>зам. глав. Бух.</t>
  </si>
  <si>
    <t>главный бухгалтер</t>
  </si>
  <si>
    <t>Амирова Светлана Николаевна</t>
  </si>
  <si>
    <t>техничка</t>
  </si>
  <si>
    <t>б/к</t>
  </si>
  <si>
    <t>бухгалтерия</t>
  </si>
  <si>
    <t>РМК</t>
  </si>
  <si>
    <t>плановый отдел</t>
  </si>
  <si>
    <t>ПМНО</t>
  </si>
  <si>
    <t>Е-R-1</t>
  </si>
  <si>
    <t>Е-R-4</t>
  </si>
  <si>
    <t>экономист</t>
  </si>
  <si>
    <t xml:space="preserve">зав. РМК, </t>
  </si>
  <si>
    <t>методист по 3- х уровневым</t>
  </si>
  <si>
    <t xml:space="preserve">методист </t>
  </si>
  <si>
    <t xml:space="preserve">бухгалтер </t>
  </si>
  <si>
    <t>рук. Расч. Группы</t>
  </si>
  <si>
    <t>разряд-2</t>
  </si>
  <si>
    <t>курьер</t>
  </si>
  <si>
    <t>Кокшетауский государственный университет имени Ш.Уалиханова, 1998 г.</t>
  </si>
  <si>
    <t>Классность</t>
  </si>
  <si>
    <t>Рахимжанова Динара Владимировна</t>
  </si>
  <si>
    <t>Павликов Сергей Алексеевич</t>
  </si>
  <si>
    <t>делопроизводитель</t>
  </si>
  <si>
    <t>переводчик</t>
  </si>
  <si>
    <t>вакансия</t>
  </si>
  <si>
    <t>договорники</t>
  </si>
  <si>
    <t>B1-5</t>
  </si>
  <si>
    <t>D1</t>
  </si>
  <si>
    <t>A2-4</t>
  </si>
  <si>
    <t>C2</t>
  </si>
  <si>
    <t>A2-3</t>
  </si>
  <si>
    <t>A2-3-1</t>
  </si>
  <si>
    <t>A3-3</t>
  </si>
  <si>
    <t>C3</t>
  </si>
  <si>
    <t>разряд-4</t>
  </si>
  <si>
    <t>сверурочные</t>
  </si>
  <si>
    <t>Кокшетауский государственный университет имини Ш.Уалиханова, 1982 год</t>
  </si>
  <si>
    <t>Ыспандиярова Гайнел Мерекеевна</t>
  </si>
  <si>
    <t>методист</t>
  </si>
  <si>
    <t>Тулебаев Арман Адаевич</t>
  </si>
  <si>
    <t>учитель математики</t>
  </si>
  <si>
    <t>Кокшетауский государственный университет имини Ш.Уалиханова,2015</t>
  </si>
  <si>
    <t>В1-5</t>
  </si>
  <si>
    <t>5-7 лет</t>
  </si>
  <si>
    <t>ресурсный центр</t>
  </si>
  <si>
    <t xml:space="preserve">Жолдыгулова Алия Абдулвахитовна </t>
  </si>
  <si>
    <t>Баитова Галия Рахимовна</t>
  </si>
  <si>
    <t>высшее,Кокшетауский университет,2013</t>
  </si>
  <si>
    <t>за статус старший</t>
  </si>
  <si>
    <t>Махамбетова Эльмира   Сериковна</t>
  </si>
  <si>
    <t>Клименкова Александра Анатольевна</t>
  </si>
  <si>
    <t>A-2-3</t>
  </si>
  <si>
    <t>руководитель отдела образования</t>
  </si>
  <si>
    <t xml:space="preserve">Алдабергенова Гульнур Бейбитовна </t>
  </si>
  <si>
    <t>гл. экономист</t>
  </si>
  <si>
    <t>юрист</t>
  </si>
  <si>
    <t>Руководитель отдела образования                                              А.Жолдыгулова</t>
  </si>
  <si>
    <t xml:space="preserve"> старший методист отдела кадров</t>
  </si>
  <si>
    <t>старший экономист планового отдела</t>
  </si>
  <si>
    <t>старший бухгалтер по гос. закупкам</t>
  </si>
  <si>
    <t>Старший бухгалтер</t>
  </si>
  <si>
    <t>старший инженер по программному обеспечению</t>
  </si>
  <si>
    <t>доплата</t>
  </si>
  <si>
    <t>учитель начальных классов</t>
  </si>
  <si>
    <t xml:space="preserve">вакансия </t>
  </si>
  <si>
    <t>Джамбасова Гульнар Тулегеновна</t>
  </si>
  <si>
    <t>Сыздыкова Диана Муратбековна</t>
  </si>
  <si>
    <t>14-17</t>
  </si>
  <si>
    <t>20.05.26.</t>
  </si>
  <si>
    <t>Вакансия на период д/отпуска</t>
  </si>
  <si>
    <t xml:space="preserve">педагогическое </t>
  </si>
  <si>
    <t>11-14 лет</t>
  </si>
  <si>
    <t>20.01.19.</t>
  </si>
  <si>
    <t>17.05.14.</t>
  </si>
  <si>
    <t>17.03.01.</t>
  </si>
  <si>
    <t>22.04.02.</t>
  </si>
  <si>
    <t>16.03.01.</t>
  </si>
  <si>
    <t>средне-специальное</t>
  </si>
  <si>
    <t>3-5 лет</t>
  </si>
  <si>
    <t>Кожабергенова Гульнара Картаубаевна</t>
  </si>
  <si>
    <t>07.12.12.</t>
  </si>
  <si>
    <t>высшее, институт "Бурабай" г.  Кокшетау, 2003</t>
  </si>
  <si>
    <t>Д-1</t>
  </si>
  <si>
    <t>надбавка</t>
  </si>
  <si>
    <r>
      <t xml:space="preserve">Каскеева Шынар Каиырбековна </t>
    </r>
    <r>
      <rPr>
        <sz val="12"/>
        <color indexed="10"/>
        <rFont val="Times New Roman"/>
        <family val="1"/>
        <charset val="204"/>
      </rPr>
      <t>/договорники/</t>
    </r>
  </si>
  <si>
    <r>
      <t>Тулебаев Арман Адаевич</t>
    </r>
    <r>
      <rPr>
        <sz val="12"/>
        <color rgb="FFFF0000"/>
        <rFont val="Times New Roman"/>
        <family val="1"/>
        <charset val="204"/>
      </rPr>
      <t>/договорники/</t>
    </r>
  </si>
  <si>
    <t>Штатное расписание методического кабинета</t>
  </si>
  <si>
    <t>методист поделам несовершенолетних</t>
  </si>
  <si>
    <t>Маликова Светлана Степановна</t>
  </si>
  <si>
    <t>Высшее</t>
  </si>
  <si>
    <t>учитель английского языка</t>
  </si>
  <si>
    <t>Маликова Светлана Степановна (Договорник)</t>
  </si>
  <si>
    <t>более 25 лет</t>
  </si>
  <si>
    <t>на 1.05.2020 года</t>
  </si>
  <si>
    <t>Утверждаю</t>
  </si>
  <si>
    <t>и.о.Руководителя отдела образования</t>
  </si>
  <si>
    <t>_________________Т.Максимова</t>
  </si>
  <si>
    <t>Максимова Олеся Сергеевна</t>
  </si>
  <si>
    <t>Ситник Любовь Ивановна</t>
  </si>
  <si>
    <t xml:space="preserve"> Трайбер Александра</t>
  </si>
  <si>
    <t>Ковалева Эльвира Константиновна</t>
  </si>
  <si>
    <t>методист по правонарушениям</t>
  </si>
  <si>
    <t xml:space="preserve">Вакансия </t>
  </si>
  <si>
    <t>методист по всеобучу</t>
  </si>
  <si>
    <t>методист по инклюзиву</t>
  </si>
  <si>
    <t>исп: Г.Ыспандиярова</t>
  </si>
  <si>
    <t>Аяпбергенова Умут Жанабаевна</t>
  </si>
  <si>
    <t>образование</t>
  </si>
  <si>
    <t>общее среднее</t>
  </si>
  <si>
    <t>методист по общественно-гуманитарному циклу</t>
  </si>
  <si>
    <t>методист по  учебной работе</t>
  </si>
  <si>
    <t>методист по курсам</t>
  </si>
  <si>
    <t>методист по защите прав детей</t>
  </si>
  <si>
    <t>Бұркітбай Жұлдыз Болатқызы</t>
  </si>
  <si>
    <t>до года</t>
  </si>
  <si>
    <t>1,25.</t>
  </si>
  <si>
    <t xml:space="preserve">Пашин Андрей Васильевич </t>
  </si>
  <si>
    <t>2-3 лет</t>
  </si>
  <si>
    <r>
      <t xml:space="preserve">Бекмагамбетова Раушан Кайруллиновна </t>
    </r>
    <r>
      <rPr>
        <sz val="11"/>
        <color rgb="FFFF0000"/>
        <rFont val="Times New Roman"/>
        <family val="1"/>
        <charset val="204"/>
      </rPr>
      <t>/договорник/</t>
    </r>
  </si>
  <si>
    <r>
      <t>Каскеева Шынар Каиырбековна</t>
    </r>
    <r>
      <rPr>
        <sz val="11"/>
        <color rgb="FFFF0000"/>
        <rFont val="Times New Roman"/>
        <family val="1"/>
        <charset val="204"/>
      </rPr>
      <t xml:space="preserve">   /по договору/</t>
    </r>
  </si>
  <si>
    <r>
      <t>Тулебаев Арман Адаевич</t>
    </r>
    <r>
      <rPr>
        <sz val="11"/>
        <color rgb="FFFF0000"/>
        <rFont val="Times New Roman"/>
        <family val="1"/>
        <charset val="204"/>
      </rPr>
      <t>/договорники/</t>
    </r>
  </si>
  <si>
    <r>
      <t xml:space="preserve">Кажмуратова Анара Баймуханбетовна </t>
    </r>
    <r>
      <rPr>
        <sz val="11"/>
        <color rgb="FFFF0000"/>
        <rFont val="Times New Roman"/>
        <family val="1"/>
        <charset val="204"/>
      </rPr>
      <t>/договорник/</t>
    </r>
  </si>
  <si>
    <r>
      <t>вакансия по гос. закупкам</t>
    </r>
    <r>
      <rPr>
        <sz val="11"/>
        <color rgb="FFFF0000"/>
        <rFont val="Times New Roman"/>
        <family val="1"/>
        <charset val="204"/>
      </rPr>
      <t>/ договорник</t>
    </r>
  </si>
  <si>
    <t>методист по информационным технологиям</t>
  </si>
  <si>
    <t>методист по мониторингу</t>
  </si>
  <si>
    <t>15.02.08.</t>
  </si>
  <si>
    <t>39.01.21.</t>
  </si>
  <si>
    <t>16.09.12.</t>
  </si>
  <si>
    <t>08.07.00</t>
  </si>
  <si>
    <t>06.08.03.</t>
  </si>
  <si>
    <t>29.04.21.</t>
  </si>
  <si>
    <t>21.03.26.</t>
  </si>
  <si>
    <t>20.09.19.</t>
  </si>
  <si>
    <t>18.03.14.</t>
  </si>
  <si>
    <t>18.01.01.</t>
  </si>
  <si>
    <t>23.02.02.</t>
  </si>
  <si>
    <t>17.01.01.</t>
  </si>
  <si>
    <t>15.10.12.</t>
  </si>
  <si>
    <t>Ерболат Оңғарсын</t>
  </si>
  <si>
    <t>08.09.01.</t>
  </si>
  <si>
    <t>15.07.02.</t>
  </si>
  <si>
    <t>04.08.25.</t>
  </si>
  <si>
    <t>14.01.10.</t>
  </si>
  <si>
    <t>02.09.08.</t>
  </si>
  <si>
    <t>29.07.19.</t>
  </si>
  <si>
    <t>31.09.15.</t>
  </si>
  <si>
    <t>06.08.20.</t>
  </si>
  <si>
    <t>15.08.13.</t>
  </si>
  <si>
    <t>22.08.05.</t>
  </si>
  <si>
    <t>02.01.23.</t>
  </si>
  <si>
    <t>02.08.00.</t>
  </si>
  <si>
    <t>Слепенко Алина Александровна</t>
  </si>
  <si>
    <t>03.01.10.</t>
  </si>
  <si>
    <r>
      <t xml:space="preserve">бухгалтер по гос. закупкам </t>
    </r>
    <r>
      <rPr>
        <sz val="11"/>
        <color rgb="FFFF0000"/>
        <rFont val="Times New Roman"/>
        <family val="1"/>
        <charset val="204"/>
      </rPr>
      <t>/договорник/</t>
    </r>
  </si>
  <si>
    <r>
      <t>Камали Айдана Қанатқызы</t>
    </r>
    <r>
      <rPr>
        <sz val="11"/>
        <color rgb="FFFF0000"/>
        <rFont val="Times New Roman"/>
        <family val="1"/>
        <charset val="204"/>
      </rPr>
      <t>/договорник/</t>
    </r>
  </si>
  <si>
    <t>13.06.05.</t>
  </si>
  <si>
    <t>категория</t>
  </si>
  <si>
    <t>педагог-эксперт</t>
  </si>
  <si>
    <t>33.03.07.</t>
  </si>
  <si>
    <t>06.07.14.</t>
  </si>
  <si>
    <t>Хамина Гульаим Зейнулловна</t>
  </si>
  <si>
    <t>04.08.09.</t>
  </si>
  <si>
    <r>
      <t xml:space="preserve">  </t>
    </r>
    <r>
      <rPr>
        <sz val="10"/>
        <rFont val="Times New Roman"/>
        <family val="1"/>
        <charset val="204"/>
      </rPr>
      <t>07.09.21.</t>
    </r>
  </si>
  <si>
    <t>Качественный список работников ГУ "Отдел образования Буландынского района " на 01.09.2020 года</t>
  </si>
  <si>
    <t>доплаты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</si>
</sst>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2" borderId="0" xfId="0" applyFill="1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0" borderId="0" xfId="0" applyBorder="1"/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2" fontId="6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49" fontId="4" fillId="2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12" fillId="0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2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  <protection locked="0"/>
    </xf>
    <xf numFmtId="2" fontId="16" fillId="0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top" wrapText="1"/>
    </xf>
    <xf numFmtId="49" fontId="13" fillId="2" borderId="6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12" fillId="3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>
      <alignment horizontal="left" vertical="top" wrapText="1"/>
    </xf>
    <xf numFmtId="0" fontId="15" fillId="2" borderId="5" xfId="0" applyNumberFormat="1" applyFont="1" applyFill="1" applyBorder="1" applyAlignment="1" applyProtection="1">
      <alignment horizontal="left" vertical="center" wrapText="1"/>
      <protection locked="0"/>
    </xf>
    <xf numFmtId="2" fontId="13" fillId="0" borderId="5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wrapText="1"/>
    </xf>
    <xf numFmtId="0" fontId="13" fillId="0" borderId="1" xfId="0" applyFont="1" applyBorder="1" applyAlignment="1">
      <alignment horizontal="left"/>
    </xf>
    <xf numFmtId="2" fontId="13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7" fillId="0" borderId="0" xfId="0" applyFont="1"/>
    <xf numFmtId="0" fontId="3" fillId="2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Fill="1" applyBorder="1"/>
    <xf numFmtId="0" fontId="0" fillId="0" borderId="1" xfId="0" applyBorder="1"/>
    <xf numFmtId="9" fontId="1" fillId="2" borderId="1" xfId="0" applyNumberFormat="1" applyFont="1" applyFill="1" applyBorder="1"/>
    <xf numFmtId="0" fontId="0" fillId="2" borderId="1" xfId="0" applyFill="1" applyBorder="1"/>
    <xf numFmtId="0" fontId="0" fillId="0" borderId="1" xfId="0" applyFill="1" applyBorder="1"/>
    <xf numFmtId="9" fontId="0" fillId="0" borderId="1" xfId="0" applyNumberFormat="1" applyFill="1" applyBorder="1"/>
    <xf numFmtId="0" fontId="0" fillId="0" borderId="1" xfId="0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AI88"/>
  <sheetViews>
    <sheetView tabSelected="1" zoomScale="66" zoomScaleNormal="66" workbookViewId="0">
      <selection activeCell="A2" sqref="A2:AI87"/>
    </sheetView>
  </sheetViews>
  <sheetFormatPr defaultRowHeight="12.75"/>
  <cols>
    <col min="1" max="1" width="3.5703125" customWidth="1"/>
    <col min="2" max="2" width="20.5703125" customWidth="1"/>
    <col min="3" max="3" width="14.7109375" customWidth="1"/>
    <col min="4" max="4" width="21.28515625" customWidth="1"/>
    <col min="5" max="5" width="13.7109375" style="2" customWidth="1"/>
    <col min="6" max="7" width="11.5703125" customWidth="1"/>
    <col min="8" max="8" width="13.28515625" customWidth="1"/>
    <col min="9" max="9" width="12" customWidth="1"/>
    <col min="10" max="10" width="11.42578125" customWidth="1"/>
    <col min="11" max="11" width="8.140625" hidden="1" customWidth="1"/>
    <col min="12" max="12" width="15.140625" hidden="1" customWidth="1"/>
    <col min="13" max="13" width="5.85546875" hidden="1" customWidth="1"/>
    <col min="14" max="14" width="5.42578125" hidden="1" customWidth="1"/>
    <col min="15" max="15" width="5.140625" hidden="1" customWidth="1"/>
    <col min="16" max="16" width="6" hidden="1" customWidth="1"/>
    <col min="17" max="17" width="13.42578125" hidden="1" customWidth="1"/>
    <col min="18" max="18" width="9.140625" hidden="1" customWidth="1"/>
    <col min="19" max="19" width="0.28515625" hidden="1" customWidth="1"/>
    <col min="20" max="20" width="4.42578125" hidden="1" customWidth="1"/>
    <col min="21" max="21" width="3.7109375" hidden="1" customWidth="1"/>
    <col min="22" max="22" width="0.42578125" hidden="1" customWidth="1"/>
    <col min="23" max="23" width="6.28515625" hidden="1" customWidth="1"/>
    <col min="24" max="24" width="5.42578125" hidden="1" customWidth="1"/>
    <col min="25" max="27" width="6.28515625" hidden="1" customWidth="1"/>
    <col min="28" max="28" width="8.42578125" hidden="1" customWidth="1"/>
    <col min="29" max="31" width="8" hidden="1" customWidth="1"/>
    <col min="32" max="32" width="6.28515625" hidden="1" customWidth="1"/>
    <col min="33" max="33" width="7.5703125" hidden="1" customWidth="1"/>
  </cols>
  <sheetData>
    <row r="2" spans="1:35">
      <c r="A2" s="6"/>
      <c r="B2" s="6"/>
      <c r="C2" s="49" t="s">
        <v>220</v>
      </c>
      <c r="D2" s="6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1"/>
    </row>
    <row r="3" spans="1:35" ht="13.15" customHeight="1">
      <c r="A3" s="103" t="s">
        <v>0</v>
      </c>
      <c r="B3" s="106" t="s">
        <v>1</v>
      </c>
      <c r="C3" s="106" t="s">
        <v>164</v>
      </c>
      <c r="D3" s="106" t="s">
        <v>2</v>
      </c>
      <c r="E3" s="109" t="s">
        <v>3</v>
      </c>
      <c r="F3" s="112" t="s">
        <v>4</v>
      </c>
      <c r="G3" s="112" t="s">
        <v>213</v>
      </c>
      <c r="H3" s="106" t="s">
        <v>5</v>
      </c>
      <c r="I3" s="106" t="s">
        <v>6</v>
      </c>
      <c r="J3" s="106" t="s">
        <v>140</v>
      </c>
      <c r="K3" s="115" t="s">
        <v>0</v>
      </c>
      <c r="L3" s="100"/>
      <c r="M3" s="95" t="s">
        <v>7</v>
      </c>
      <c r="N3" s="96"/>
      <c r="O3" s="96"/>
      <c r="P3" s="96"/>
      <c r="Q3" s="99" t="s">
        <v>8</v>
      </c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118" t="s">
        <v>119</v>
      </c>
      <c r="AH3" s="86"/>
      <c r="AI3" s="94" t="s">
        <v>221</v>
      </c>
    </row>
    <row r="4" spans="1:35" ht="12.75" customHeight="1">
      <c r="A4" s="104"/>
      <c r="B4" s="107"/>
      <c r="C4" s="107"/>
      <c r="D4" s="107"/>
      <c r="E4" s="110"/>
      <c r="F4" s="113"/>
      <c r="G4" s="113"/>
      <c r="H4" s="107"/>
      <c r="I4" s="107"/>
      <c r="J4" s="107"/>
      <c r="K4" s="116"/>
      <c r="L4" s="101"/>
      <c r="M4" s="97"/>
      <c r="N4" s="98"/>
      <c r="O4" s="98"/>
      <c r="P4" s="98"/>
      <c r="Q4" s="121" t="s">
        <v>101</v>
      </c>
      <c r="R4" s="122" t="s">
        <v>76</v>
      </c>
      <c r="S4" s="124" t="s">
        <v>9</v>
      </c>
      <c r="T4" s="125"/>
      <c r="U4" s="126"/>
      <c r="V4" s="127" t="s">
        <v>23</v>
      </c>
      <c r="W4" s="127" t="s">
        <v>10</v>
      </c>
      <c r="X4" s="127" t="s">
        <v>11</v>
      </c>
      <c r="Y4" s="127" t="s">
        <v>12</v>
      </c>
      <c r="Z4" s="127" t="s">
        <v>13</v>
      </c>
      <c r="AA4" s="127" t="s">
        <v>14</v>
      </c>
      <c r="AB4" s="127" t="s">
        <v>105</v>
      </c>
      <c r="AC4" s="127" t="s">
        <v>92</v>
      </c>
      <c r="AD4" s="127" t="s">
        <v>15</v>
      </c>
      <c r="AE4" s="127" t="s">
        <v>16</v>
      </c>
      <c r="AF4" s="129" t="s">
        <v>17</v>
      </c>
      <c r="AG4" s="119"/>
      <c r="AH4" s="86"/>
      <c r="AI4" s="94"/>
    </row>
    <row r="5" spans="1:35" ht="5.25" customHeight="1">
      <c r="A5" s="105"/>
      <c r="B5" s="108"/>
      <c r="C5" s="108"/>
      <c r="D5" s="108"/>
      <c r="E5" s="111"/>
      <c r="F5" s="114"/>
      <c r="G5" s="114"/>
      <c r="H5" s="108"/>
      <c r="I5" s="108"/>
      <c r="J5" s="108"/>
      <c r="K5" s="117"/>
      <c r="L5" s="102"/>
      <c r="M5" s="14">
        <v>0</v>
      </c>
      <c r="N5" s="15" t="s">
        <v>18</v>
      </c>
      <c r="O5" s="15" t="s">
        <v>19</v>
      </c>
      <c r="P5" s="16" t="s">
        <v>20</v>
      </c>
      <c r="Q5" s="121"/>
      <c r="R5" s="123"/>
      <c r="S5" s="17" t="s">
        <v>18</v>
      </c>
      <c r="T5" s="17" t="s">
        <v>19</v>
      </c>
      <c r="U5" s="17" t="s">
        <v>20</v>
      </c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0"/>
      <c r="AH5" s="86"/>
      <c r="AI5" s="94"/>
    </row>
    <row r="6" spans="1:35" s="3" customFormat="1" ht="41.25" customHeight="1">
      <c r="A6" s="50">
        <v>1</v>
      </c>
      <c r="B6" s="51" t="s">
        <v>102</v>
      </c>
      <c r="C6" s="52" t="s">
        <v>50</v>
      </c>
      <c r="D6" s="51" t="s">
        <v>109</v>
      </c>
      <c r="E6" s="52" t="s">
        <v>182</v>
      </c>
      <c r="F6" s="53">
        <v>1</v>
      </c>
      <c r="G6" s="81"/>
      <c r="H6" s="51" t="s">
        <v>65</v>
      </c>
      <c r="I6" s="54">
        <v>10.64</v>
      </c>
      <c r="J6" s="54"/>
      <c r="K6" s="18"/>
      <c r="L6" s="10"/>
      <c r="M6" s="20"/>
      <c r="N6" s="21"/>
      <c r="O6" s="21"/>
      <c r="P6" s="22"/>
      <c r="Q6" s="21"/>
      <c r="R6" s="21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84"/>
      <c r="AH6" s="87"/>
      <c r="AI6" s="91"/>
    </row>
    <row r="7" spans="1:35" s="3" customFormat="1" ht="33.75" customHeight="1">
      <c r="A7" s="50">
        <v>2</v>
      </c>
      <c r="B7" s="51" t="s">
        <v>27</v>
      </c>
      <c r="C7" s="52" t="s">
        <v>50</v>
      </c>
      <c r="D7" s="51" t="s">
        <v>25</v>
      </c>
      <c r="E7" s="52" t="s">
        <v>183</v>
      </c>
      <c r="F7" s="53">
        <v>1</v>
      </c>
      <c r="G7" s="81"/>
      <c r="H7" s="51" t="s">
        <v>66</v>
      </c>
      <c r="I7" s="54">
        <v>7.28</v>
      </c>
      <c r="J7" s="54"/>
      <c r="K7" s="18"/>
      <c r="L7" s="10"/>
      <c r="M7" s="20"/>
      <c r="N7" s="21"/>
      <c r="O7" s="21"/>
      <c r="P7" s="22"/>
      <c r="Q7" s="21"/>
      <c r="R7" s="21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85"/>
      <c r="AH7" s="87"/>
      <c r="AI7" s="91"/>
    </row>
    <row r="8" spans="1:35" s="3" customFormat="1" ht="32.25" customHeight="1">
      <c r="A8" s="50">
        <v>3</v>
      </c>
      <c r="B8" s="51" t="s">
        <v>81</v>
      </c>
      <c r="C8" s="52" t="s">
        <v>50</v>
      </c>
      <c r="D8" s="51" t="s">
        <v>25</v>
      </c>
      <c r="E8" s="52" t="s">
        <v>124</v>
      </c>
      <c r="F8" s="53">
        <v>1</v>
      </c>
      <c r="G8" s="82"/>
      <c r="H8" s="51" t="s">
        <v>66</v>
      </c>
      <c r="I8" s="54">
        <v>7.1</v>
      </c>
      <c r="J8" s="54"/>
      <c r="K8" s="18"/>
      <c r="L8" s="10"/>
      <c r="M8" s="21"/>
      <c r="N8" s="21"/>
      <c r="O8" s="21"/>
      <c r="P8" s="22"/>
      <c r="Q8" s="21"/>
      <c r="R8" s="21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85"/>
      <c r="AH8" s="87"/>
      <c r="AI8" s="91"/>
    </row>
    <row r="9" spans="1:35" s="3" customFormat="1" ht="27" customHeight="1">
      <c r="A9" s="50">
        <v>4</v>
      </c>
      <c r="B9" s="51" t="s">
        <v>81</v>
      </c>
      <c r="C9" s="52" t="s">
        <v>50</v>
      </c>
      <c r="D9" s="51" t="s">
        <v>25</v>
      </c>
      <c r="E9" s="52" t="s">
        <v>124</v>
      </c>
      <c r="F9" s="53">
        <v>1</v>
      </c>
      <c r="G9" s="82"/>
      <c r="H9" s="51" t="s">
        <v>66</v>
      </c>
      <c r="I9" s="54">
        <v>7.1</v>
      </c>
      <c r="J9" s="54"/>
      <c r="K9" s="18"/>
      <c r="L9" s="10"/>
      <c r="M9" s="21"/>
      <c r="N9" s="21"/>
      <c r="O9" s="21"/>
      <c r="P9" s="22"/>
      <c r="Q9" s="21"/>
      <c r="R9" s="21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85"/>
      <c r="AH9" s="87"/>
      <c r="AI9" s="91"/>
    </row>
    <row r="10" spans="1:35" s="3" customFormat="1" ht="45" customHeight="1">
      <c r="A10" s="50">
        <v>5</v>
      </c>
      <c r="B10" s="51" t="s">
        <v>28</v>
      </c>
      <c r="C10" s="52" t="s">
        <v>50</v>
      </c>
      <c r="D10" s="51" t="s">
        <v>114</v>
      </c>
      <c r="E10" s="55" t="s">
        <v>184</v>
      </c>
      <c r="F10" s="53">
        <v>1</v>
      </c>
      <c r="G10" s="82"/>
      <c r="H10" s="51" t="s">
        <v>83</v>
      </c>
      <c r="I10" s="54">
        <v>4.97</v>
      </c>
      <c r="J10" s="54">
        <v>1.25</v>
      </c>
      <c r="K10" s="18"/>
      <c r="L10" s="10"/>
      <c r="M10" s="21"/>
      <c r="N10" s="21"/>
      <c r="O10" s="21"/>
      <c r="P10" s="22"/>
      <c r="Q10" s="23"/>
      <c r="R10" s="23"/>
      <c r="S10" s="20"/>
      <c r="T10" s="20"/>
      <c r="U10" s="20"/>
      <c r="V10" s="20"/>
      <c r="W10" s="20"/>
      <c r="X10" s="20"/>
      <c r="Y10" s="20"/>
      <c r="Z10" s="20"/>
      <c r="AA10" s="20"/>
      <c r="AB10" s="24">
        <v>0.25</v>
      </c>
      <c r="AC10" s="20">
        <f>17697*I10*J10</f>
        <v>109942.61249999999</v>
      </c>
      <c r="AD10" s="20">
        <f>AC10*F10</f>
        <v>109942.61249999999</v>
      </c>
      <c r="AE10" s="20"/>
      <c r="AF10" s="20"/>
      <c r="AG10" s="84"/>
      <c r="AH10" s="90">
        <v>0.25</v>
      </c>
      <c r="AI10" s="91"/>
    </row>
    <row r="11" spans="1:35" s="3" customFormat="1" ht="51" customHeight="1">
      <c r="A11" s="50"/>
      <c r="B11" s="51" t="s">
        <v>175</v>
      </c>
      <c r="C11" s="52" t="s">
        <v>50</v>
      </c>
      <c r="D11" s="51" t="s">
        <v>95</v>
      </c>
      <c r="E11" s="55" t="s">
        <v>184</v>
      </c>
      <c r="F11" s="53">
        <v>0.5</v>
      </c>
      <c r="G11" s="82"/>
      <c r="H11" s="51" t="s">
        <v>83</v>
      </c>
      <c r="I11" s="54">
        <v>4.97</v>
      </c>
      <c r="J11" s="54">
        <v>1.25</v>
      </c>
      <c r="K11" s="18"/>
      <c r="L11" s="10"/>
      <c r="M11" s="21"/>
      <c r="N11" s="21"/>
      <c r="O11" s="21"/>
      <c r="P11" s="22"/>
      <c r="Q11" s="23"/>
      <c r="R11" s="23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>
        <f>17697*I11*J11</f>
        <v>109942.61249999999</v>
      </c>
      <c r="AD11" s="20">
        <f>AC11*F11</f>
        <v>54971.306249999994</v>
      </c>
      <c r="AE11" s="20"/>
      <c r="AF11" s="20"/>
      <c r="AG11" s="84"/>
      <c r="AH11" s="87"/>
      <c r="AI11" s="91"/>
    </row>
    <row r="12" spans="1:35" s="3" customFormat="1" ht="15.75" customHeight="1">
      <c r="A12" s="50"/>
      <c r="B12" s="56" t="s">
        <v>63</v>
      </c>
      <c r="C12" s="52"/>
      <c r="D12" s="51"/>
      <c r="E12" s="52"/>
      <c r="F12" s="57">
        <v>5.5</v>
      </c>
      <c r="G12" s="82"/>
      <c r="H12" s="51"/>
      <c r="I12" s="54"/>
      <c r="J12" s="54"/>
      <c r="K12" s="18"/>
      <c r="L12" s="10"/>
      <c r="M12" s="21"/>
      <c r="N12" s="21"/>
      <c r="O12" s="21"/>
      <c r="P12" s="22"/>
      <c r="Q12" s="21"/>
      <c r="R12" s="21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>
        <f>SUM(AD10:AD11)</f>
        <v>164913.91874999998</v>
      </c>
      <c r="AE12" s="20"/>
      <c r="AF12" s="20"/>
      <c r="AG12" s="84"/>
      <c r="AH12" s="87"/>
      <c r="AI12" s="91"/>
    </row>
    <row r="13" spans="1:35" s="3" customFormat="1" ht="42.75" customHeight="1">
      <c r="A13" s="50">
        <v>6</v>
      </c>
      <c r="B13" s="51" t="s">
        <v>94</v>
      </c>
      <c r="C13" s="52" t="s">
        <v>50</v>
      </c>
      <c r="D13" s="52" t="s">
        <v>111</v>
      </c>
      <c r="E13" s="52" t="s">
        <v>185</v>
      </c>
      <c r="F13" s="53">
        <v>1</v>
      </c>
      <c r="G13" s="82"/>
      <c r="H13" s="51" t="s">
        <v>85</v>
      </c>
      <c r="I13" s="54">
        <v>4.7</v>
      </c>
      <c r="J13" s="54"/>
      <c r="K13" s="18"/>
      <c r="L13" s="10"/>
      <c r="M13" s="21"/>
      <c r="N13" s="21"/>
      <c r="O13" s="21"/>
      <c r="P13" s="22"/>
      <c r="Q13" s="21"/>
      <c r="R13" s="21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>
        <f>AD12*10%</f>
        <v>16491.391874999998</v>
      </c>
      <c r="AE13" s="20"/>
      <c r="AF13" s="20"/>
      <c r="AG13" s="84"/>
      <c r="AH13" s="87"/>
      <c r="AI13" s="91"/>
    </row>
    <row r="14" spans="1:35" s="3" customFormat="1" ht="46.5" customHeight="1">
      <c r="A14" s="50"/>
      <c r="B14" s="51" t="s">
        <v>94</v>
      </c>
      <c r="C14" s="52" t="s">
        <v>50</v>
      </c>
      <c r="D14" s="52" t="s">
        <v>22</v>
      </c>
      <c r="E14" s="52" t="s">
        <v>185</v>
      </c>
      <c r="F14" s="53">
        <v>0.5</v>
      </c>
      <c r="G14" s="82"/>
      <c r="H14" s="51" t="s">
        <v>86</v>
      </c>
      <c r="I14" s="54">
        <v>4.43</v>
      </c>
      <c r="J14" s="54"/>
      <c r="K14" s="18"/>
      <c r="L14" s="10"/>
      <c r="M14" s="21"/>
      <c r="N14" s="21"/>
      <c r="O14" s="21"/>
      <c r="P14" s="22"/>
      <c r="Q14" s="21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>
        <f>SUM(AD12:AD13)</f>
        <v>181405.31062499998</v>
      </c>
      <c r="AE14" s="20"/>
      <c r="AF14" s="20"/>
      <c r="AG14" s="84"/>
      <c r="AH14" s="87"/>
      <c r="AI14" s="91"/>
    </row>
    <row r="15" spans="1:35" s="3" customFormat="1" ht="30">
      <c r="A15" s="50">
        <v>7</v>
      </c>
      <c r="B15" s="51" t="s">
        <v>29</v>
      </c>
      <c r="C15" s="52" t="s">
        <v>50</v>
      </c>
      <c r="D15" s="51" t="s">
        <v>115</v>
      </c>
      <c r="E15" s="52" t="s">
        <v>186</v>
      </c>
      <c r="F15" s="53">
        <v>1</v>
      </c>
      <c r="G15" s="82"/>
      <c r="H15" s="51" t="s">
        <v>86</v>
      </c>
      <c r="I15" s="54">
        <v>4.2699999999999996</v>
      </c>
      <c r="J15" s="54"/>
      <c r="K15" s="18"/>
      <c r="L15" s="10"/>
      <c r="M15" s="21"/>
      <c r="N15" s="21"/>
      <c r="O15" s="21"/>
      <c r="P15" s="22"/>
      <c r="Q15" s="21"/>
      <c r="R15" s="21"/>
      <c r="S15" s="20"/>
      <c r="T15" s="20"/>
      <c r="U15" s="20"/>
      <c r="V15" s="20"/>
      <c r="W15" s="20"/>
      <c r="X15" s="20"/>
      <c r="Y15" s="20"/>
      <c r="Z15" s="20"/>
      <c r="AA15" s="20"/>
      <c r="AB15" s="24">
        <v>0.25</v>
      </c>
      <c r="AC15" s="20"/>
      <c r="AD15" s="20">
        <f>AD14*25%</f>
        <v>45351.327656249996</v>
      </c>
      <c r="AE15" s="20"/>
      <c r="AF15" s="20"/>
      <c r="AG15" s="84"/>
      <c r="AH15" s="90">
        <v>0.25</v>
      </c>
      <c r="AI15" s="91"/>
    </row>
    <row r="16" spans="1:35" s="3" customFormat="1" ht="30">
      <c r="A16" s="50"/>
      <c r="B16" s="51" t="s">
        <v>29</v>
      </c>
      <c r="C16" s="52" t="s">
        <v>50</v>
      </c>
      <c r="D16" s="51" t="s">
        <v>22</v>
      </c>
      <c r="E16" s="52" t="s">
        <v>186</v>
      </c>
      <c r="F16" s="53">
        <v>0.5</v>
      </c>
      <c r="G16" s="82"/>
      <c r="H16" s="51" t="s">
        <v>86</v>
      </c>
      <c r="I16" s="54">
        <v>4.2699999999999996</v>
      </c>
      <c r="J16" s="54"/>
      <c r="K16" s="18"/>
      <c r="L16" s="10"/>
      <c r="M16" s="21"/>
      <c r="N16" s="21"/>
      <c r="O16" s="21"/>
      <c r="P16" s="22"/>
      <c r="Q16" s="21"/>
      <c r="R16" s="21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>
        <f>AD15*12</f>
        <v>544215.93187500001</v>
      </c>
      <c r="AE16" s="20"/>
      <c r="AF16" s="20"/>
      <c r="AG16" s="84"/>
      <c r="AH16" s="87"/>
      <c r="AI16" s="91"/>
    </row>
    <row r="17" spans="1:35" s="3" customFormat="1" ht="44.25" customHeight="1">
      <c r="A17" s="50">
        <v>8</v>
      </c>
      <c r="B17" s="51" t="s">
        <v>30</v>
      </c>
      <c r="C17" s="52" t="s">
        <v>50</v>
      </c>
      <c r="D17" s="51" t="s">
        <v>67</v>
      </c>
      <c r="E17" s="52" t="s">
        <v>187</v>
      </c>
      <c r="F17" s="53">
        <v>1</v>
      </c>
      <c r="G17" s="82"/>
      <c r="H17" s="51" t="s">
        <v>86</v>
      </c>
      <c r="I17" s="54">
        <v>4.83</v>
      </c>
      <c r="J17" s="54"/>
      <c r="K17" s="18"/>
      <c r="L17" s="10"/>
      <c r="M17" s="21"/>
      <c r="N17" s="21"/>
      <c r="O17" s="21"/>
      <c r="P17" s="22"/>
      <c r="Q17" s="23"/>
      <c r="R17" s="23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84"/>
      <c r="AH17" s="87"/>
      <c r="AI17" s="91"/>
    </row>
    <row r="18" spans="1:35" s="3" customFormat="1" ht="45.75" customHeight="1">
      <c r="A18" s="50"/>
      <c r="B18" s="51" t="s">
        <v>30</v>
      </c>
      <c r="C18" s="52" t="s">
        <v>50</v>
      </c>
      <c r="D18" s="51" t="s">
        <v>22</v>
      </c>
      <c r="E18" s="52" t="s">
        <v>187</v>
      </c>
      <c r="F18" s="53">
        <v>0.4</v>
      </c>
      <c r="G18" s="82"/>
      <c r="H18" s="51" t="s">
        <v>86</v>
      </c>
      <c r="I18" s="54">
        <v>4.83</v>
      </c>
      <c r="J18" s="54"/>
      <c r="K18" s="18"/>
      <c r="L18" s="10"/>
      <c r="M18" s="21"/>
      <c r="N18" s="21"/>
      <c r="O18" s="21"/>
      <c r="P18" s="22"/>
      <c r="Q18" s="25"/>
      <c r="R18" s="23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84"/>
      <c r="AH18" s="87"/>
      <c r="AI18" s="91"/>
    </row>
    <row r="19" spans="1:35" s="3" customFormat="1" ht="24.75" customHeight="1">
      <c r="A19" s="50"/>
      <c r="B19" s="56" t="s">
        <v>62</v>
      </c>
      <c r="C19" s="51"/>
      <c r="D19" s="51"/>
      <c r="E19" s="52"/>
      <c r="F19" s="57">
        <f>SUM(F13:F18)</f>
        <v>4.4000000000000004</v>
      </c>
      <c r="G19" s="82"/>
      <c r="H19" s="51"/>
      <c r="I19" s="54"/>
      <c r="J19" s="54"/>
      <c r="K19" s="18">
        <f>SUM(K17:K18)</f>
        <v>0</v>
      </c>
      <c r="L19" s="10"/>
      <c r="M19" s="21"/>
      <c r="N19" s="21"/>
      <c r="O19" s="21"/>
      <c r="P19" s="22"/>
      <c r="Q19" s="21"/>
      <c r="R19" s="21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84"/>
      <c r="AH19" s="87"/>
      <c r="AI19" s="91"/>
    </row>
    <row r="20" spans="1:35" s="7" customFormat="1" ht="45">
      <c r="A20" s="50">
        <v>9</v>
      </c>
      <c r="B20" s="51" t="s">
        <v>32</v>
      </c>
      <c r="C20" s="52" t="s">
        <v>50</v>
      </c>
      <c r="D20" s="51" t="s">
        <v>68</v>
      </c>
      <c r="E20" s="52" t="s">
        <v>188</v>
      </c>
      <c r="F20" s="53">
        <v>1</v>
      </c>
      <c r="G20" s="82"/>
      <c r="H20" s="51" t="s">
        <v>108</v>
      </c>
      <c r="I20" s="58">
        <v>5.61</v>
      </c>
      <c r="J20" s="58">
        <v>1.25</v>
      </c>
      <c r="K20" s="18">
        <f>17697*I20*F20</f>
        <v>99280.170000000013</v>
      </c>
      <c r="L20" s="10"/>
      <c r="M20" s="21"/>
      <c r="N20" s="21"/>
      <c r="O20" s="21"/>
      <c r="P20" s="22"/>
      <c r="Q20" s="23">
        <v>0.2</v>
      </c>
      <c r="R20" s="25">
        <f>17697*I20*J20</f>
        <v>124100.21250000002</v>
      </c>
      <c r="S20" s="20"/>
      <c r="T20" s="20"/>
      <c r="U20" s="20"/>
      <c r="V20" s="20"/>
      <c r="W20" s="20"/>
      <c r="X20" s="20"/>
      <c r="Y20" s="20"/>
      <c r="Z20" s="20"/>
      <c r="AA20" s="20"/>
      <c r="AB20" s="20">
        <f>R20*F20</f>
        <v>124100.21250000002</v>
      </c>
      <c r="AC20" s="20">
        <f>AB20*25%</f>
        <v>31025.053125000006</v>
      </c>
      <c r="AD20" s="20"/>
      <c r="AE20" s="20"/>
      <c r="AF20" s="20"/>
      <c r="AG20" s="84"/>
      <c r="AH20" s="88"/>
      <c r="AI20" s="93">
        <v>0.2</v>
      </c>
    </row>
    <row r="21" spans="1:35" s="7" customFormat="1" ht="45">
      <c r="A21" s="50"/>
      <c r="B21" s="51" t="s">
        <v>32</v>
      </c>
      <c r="C21" s="52" t="s">
        <v>50</v>
      </c>
      <c r="D21" s="51" t="s">
        <v>95</v>
      </c>
      <c r="E21" s="52" t="s">
        <v>188</v>
      </c>
      <c r="F21" s="53">
        <v>0.5</v>
      </c>
      <c r="G21" s="82"/>
      <c r="H21" s="51" t="s">
        <v>83</v>
      </c>
      <c r="I21" s="54">
        <v>5.0599999999999996</v>
      </c>
      <c r="J21" s="58">
        <v>1.25</v>
      </c>
      <c r="K21" s="18">
        <f t="shared" ref="K21:K41" si="0">17697*I21*F21</f>
        <v>44773.409999999996</v>
      </c>
      <c r="L21" s="10"/>
      <c r="M21" s="21"/>
      <c r="N21" s="21"/>
      <c r="O21" s="21"/>
      <c r="P21" s="22"/>
      <c r="Q21" s="23"/>
      <c r="R21" s="25">
        <f t="shared" ref="R21:R41" si="1">17697*I21*J21</f>
        <v>111933.52499999999</v>
      </c>
      <c r="S21" s="20"/>
      <c r="T21" s="20"/>
      <c r="U21" s="20"/>
      <c r="V21" s="20"/>
      <c r="W21" s="20"/>
      <c r="X21" s="20"/>
      <c r="Y21" s="20"/>
      <c r="Z21" s="20"/>
      <c r="AA21" s="20"/>
      <c r="AB21" s="20">
        <f>R21*F21</f>
        <v>55966.762499999997</v>
      </c>
      <c r="AC21" s="20">
        <f t="shared" ref="AC21:AC41" si="2">AB21*25%</f>
        <v>13991.690624999999</v>
      </c>
      <c r="AD21" s="20"/>
      <c r="AE21" s="20"/>
      <c r="AF21" s="20"/>
      <c r="AG21" s="84"/>
      <c r="AH21" s="88"/>
      <c r="AI21" s="92"/>
    </row>
    <row r="22" spans="1:35" s="7" customFormat="1" ht="30">
      <c r="A22" s="50">
        <v>10</v>
      </c>
      <c r="B22" s="51" t="s">
        <v>145</v>
      </c>
      <c r="C22" s="52" t="s">
        <v>50</v>
      </c>
      <c r="D22" s="59" t="s">
        <v>52</v>
      </c>
      <c r="E22" s="52" t="s">
        <v>149</v>
      </c>
      <c r="F22" s="53">
        <v>1</v>
      </c>
      <c r="G22" s="82"/>
      <c r="H22" s="51" t="s">
        <v>83</v>
      </c>
      <c r="I22" s="54">
        <v>5.16</v>
      </c>
      <c r="J22" s="58">
        <v>1.25</v>
      </c>
      <c r="K22" s="18">
        <f t="shared" si="0"/>
        <v>91316.52</v>
      </c>
      <c r="L22" s="10"/>
      <c r="M22" s="21"/>
      <c r="N22" s="21"/>
      <c r="O22" s="21"/>
      <c r="P22" s="22"/>
      <c r="Q22" s="23"/>
      <c r="R22" s="25">
        <f t="shared" si="1"/>
        <v>114145.65000000001</v>
      </c>
      <c r="S22" s="20"/>
      <c r="T22" s="20"/>
      <c r="U22" s="20"/>
      <c r="V22" s="20"/>
      <c r="W22" s="20"/>
      <c r="X22" s="20"/>
      <c r="Y22" s="20"/>
      <c r="Z22" s="20"/>
      <c r="AA22" s="20"/>
      <c r="AB22" s="20">
        <f>R22*F22</f>
        <v>114145.65000000001</v>
      </c>
      <c r="AC22" s="20">
        <f t="shared" si="2"/>
        <v>28536.412500000002</v>
      </c>
      <c r="AD22" s="20"/>
      <c r="AE22" s="20"/>
      <c r="AF22" s="20"/>
      <c r="AG22" s="84"/>
      <c r="AH22" s="88"/>
      <c r="AI22" s="92"/>
    </row>
    <row r="23" spans="1:35" s="7" customFormat="1" ht="36.75" customHeight="1">
      <c r="A23" s="50"/>
      <c r="B23" s="51" t="s">
        <v>145</v>
      </c>
      <c r="C23" s="52" t="s">
        <v>50</v>
      </c>
      <c r="D23" s="59" t="s">
        <v>167</v>
      </c>
      <c r="E23" s="52" t="s">
        <v>149</v>
      </c>
      <c r="F23" s="53">
        <v>0.5</v>
      </c>
      <c r="G23" s="82"/>
      <c r="H23" s="51" t="s">
        <v>84</v>
      </c>
      <c r="I23" s="54">
        <v>3.29</v>
      </c>
      <c r="J23" s="58"/>
      <c r="K23" s="18">
        <f t="shared" si="0"/>
        <v>29111.564999999999</v>
      </c>
      <c r="L23" s="10"/>
      <c r="M23" s="21"/>
      <c r="N23" s="21"/>
      <c r="O23" s="21"/>
      <c r="P23" s="22"/>
      <c r="Q23" s="23"/>
      <c r="R23" s="25">
        <f t="shared" si="1"/>
        <v>0</v>
      </c>
      <c r="S23" s="20"/>
      <c r="T23" s="20"/>
      <c r="U23" s="20"/>
      <c r="V23" s="20"/>
      <c r="W23" s="20"/>
      <c r="X23" s="20"/>
      <c r="Y23" s="20"/>
      <c r="Z23" s="20"/>
      <c r="AA23" s="20"/>
      <c r="AB23" s="20">
        <f>R23*F23</f>
        <v>0</v>
      </c>
      <c r="AC23" s="20">
        <f t="shared" si="2"/>
        <v>0</v>
      </c>
      <c r="AD23" s="20"/>
      <c r="AE23" s="20"/>
      <c r="AF23" s="20"/>
      <c r="AG23" s="84"/>
      <c r="AH23" s="88"/>
      <c r="AI23" s="92"/>
    </row>
    <row r="24" spans="1:35" s="7" customFormat="1" ht="36.75" customHeight="1">
      <c r="A24" s="50">
        <v>11</v>
      </c>
      <c r="B24" s="51" t="s">
        <v>33</v>
      </c>
      <c r="C24" s="52" t="s">
        <v>50</v>
      </c>
      <c r="D24" s="60" t="s">
        <v>54</v>
      </c>
      <c r="E24" s="61" t="s">
        <v>189</v>
      </c>
      <c r="F24" s="53">
        <v>1</v>
      </c>
      <c r="G24" s="82" t="s">
        <v>214</v>
      </c>
      <c r="H24" s="51" t="s">
        <v>83</v>
      </c>
      <c r="I24" s="54">
        <v>5.0599999999999996</v>
      </c>
      <c r="J24" s="58">
        <v>1.25</v>
      </c>
      <c r="K24" s="18"/>
      <c r="L24" s="10"/>
      <c r="M24" s="21"/>
      <c r="N24" s="21"/>
      <c r="O24" s="21"/>
      <c r="P24" s="22"/>
      <c r="Q24" s="23"/>
      <c r="R24" s="25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84"/>
      <c r="AH24" s="88"/>
      <c r="AI24" s="93">
        <v>0.35</v>
      </c>
    </row>
    <row r="25" spans="1:35" s="7" customFormat="1" ht="36.75" customHeight="1">
      <c r="A25" s="50"/>
      <c r="B25" s="51" t="s">
        <v>176</v>
      </c>
      <c r="C25" s="52" t="s">
        <v>50</v>
      </c>
      <c r="D25" s="60" t="s">
        <v>54</v>
      </c>
      <c r="E25" s="61" t="s">
        <v>189</v>
      </c>
      <c r="F25" s="53">
        <v>0.5</v>
      </c>
      <c r="G25" s="82"/>
      <c r="H25" s="51" t="s">
        <v>84</v>
      </c>
      <c r="I25" s="54">
        <v>3.25</v>
      </c>
      <c r="J25" s="58"/>
      <c r="K25" s="18"/>
      <c r="L25" s="10"/>
      <c r="M25" s="21"/>
      <c r="N25" s="21"/>
      <c r="O25" s="21"/>
      <c r="P25" s="22"/>
      <c r="Q25" s="23"/>
      <c r="R25" s="25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84"/>
      <c r="AH25" s="88"/>
      <c r="AI25" s="93"/>
    </row>
    <row r="26" spans="1:35" s="7" customFormat="1" ht="36.75" customHeight="1">
      <c r="A26" s="50">
        <v>12</v>
      </c>
      <c r="B26" s="51" t="s">
        <v>103</v>
      </c>
      <c r="C26" s="52" t="s">
        <v>50</v>
      </c>
      <c r="D26" s="62" t="s">
        <v>34</v>
      </c>
      <c r="E26" s="52" t="s">
        <v>190</v>
      </c>
      <c r="F26" s="53">
        <v>1</v>
      </c>
      <c r="G26" s="82"/>
      <c r="H26" s="51" t="s">
        <v>83</v>
      </c>
      <c r="I26" s="54">
        <v>4.97</v>
      </c>
      <c r="J26" s="58">
        <v>1.25</v>
      </c>
      <c r="K26" s="18"/>
      <c r="L26" s="10"/>
      <c r="M26" s="21"/>
      <c r="N26" s="21"/>
      <c r="O26" s="21"/>
      <c r="P26" s="22"/>
      <c r="Q26" s="23"/>
      <c r="R26" s="25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84"/>
      <c r="AH26" s="88"/>
      <c r="AI26" s="93">
        <v>0.5</v>
      </c>
    </row>
    <row r="27" spans="1:35" s="7" customFormat="1" ht="36.75" customHeight="1">
      <c r="A27" s="50">
        <v>13</v>
      </c>
      <c r="B27" s="51" t="s">
        <v>35</v>
      </c>
      <c r="C27" s="52" t="s">
        <v>50</v>
      </c>
      <c r="D27" s="51" t="s">
        <v>37</v>
      </c>
      <c r="E27" s="52" t="s">
        <v>191</v>
      </c>
      <c r="F27" s="53">
        <v>1</v>
      </c>
      <c r="G27" s="82"/>
      <c r="H27" s="51" t="s">
        <v>83</v>
      </c>
      <c r="I27" s="54">
        <v>4.97</v>
      </c>
      <c r="J27" s="58">
        <v>1.25</v>
      </c>
      <c r="K27" s="18"/>
      <c r="L27" s="10"/>
      <c r="M27" s="21"/>
      <c r="N27" s="21"/>
      <c r="O27" s="21"/>
      <c r="P27" s="22"/>
      <c r="Q27" s="23"/>
      <c r="R27" s="25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84"/>
      <c r="AH27" s="88"/>
      <c r="AI27" s="92"/>
    </row>
    <row r="28" spans="1:35" s="7" customFormat="1" ht="36.75" customHeight="1">
      <c r="A28" s="50"/>
      <c r="B28" s="51" t="s">
        <v>35</v>
      </c>
      <c r="C28" s="52" t="s">
        <v>50</v>
      </c>
      <c r="D28" s="51" t="s">
        <v>37</v>
      </c>
      <c r="E28" s="52" t="s">
        <v>191</v>
      </c>
      <c r="F28" s="53">
        <v>0.5</v>
      </c>
      <c r="G28" s="82"/>
      <c r="H28" s="51" t="s">
        <v>83</v>
      </c>
      <c r="I28" s="54">
        <v>4.97</v>
      </c>
      <c r="J28" s="58">
        <v>1.25</v>
      </c>
      <c r="K28" s="18"/>
      <c r="L28" s="10"/>
      <c r="M28" s="21"/>
      <c r="N28" s="21"/>
      <c r="O28" s="21"/>
      <c r="P28" s="22"/>
      <c r="Q28" s="23"/>
      <c r="R28" s="25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84"/>
      <c r="AH28" s="88"/>
      <c r="AI28" s="92"/>
    </row>
    <row r="29" spans="1:35" s="7" customFormat="1" ht="36.75" customHeight="1">
      <c r="A29" s="50">
        <v>14</v>
      </c>
      <c r="B29" s="51" t="s">
        <v>122</v>
      </c>
      <c r="C29" s="52" t="s">
        <v>50</v>
      </c>
      <c r="D29" s="51" t="s">
        <v>38</v>
      </c>
      <c r="E29" s="61" t="s">
        <v>192</v>
      </c>
      <c r="F29" s="53">
        <v>1</v>
      </c>
      <c r="G29" s="82"/>
      <c r="H29" s="51" t="s">
        <v>83</v>
      </c>
      <c r="I29" s="54">
        <v>5.0599999999999996</v>
      </c>
      <c r="J29" s="58">
        <v>1.25</v>
      </c>
      <c r="K29" s="18"/>
      <c r="L29" s="10"/>
      <c r="M29" s="21"/>
      <c r="N29" s="21"/>
      <c r="O29" s="21"/>
      <c r="P29" s="22"/>
      <c r="Q29" s="23"/>
      <c r="R29" s="25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84"/>
      <c r="AH29" s="88"/>
      <c r="AI29" s="92"/>
    </row>
    <row r="30" spans="1:35" s="7" customFormat="1" ht="36.75" customHeight="1">
      <c r="A30" s="50"/>
      <c r="B30" s="51" t="s">
        <v>122</v>
      </c>
      <c r="C30" s="52" t="s">
        <v>50</v>
      </c>
      <c r="D30" s="63" t="s">
        <v>168</v>
      </c>
      <c r="E30" s="61" t="s">
        <v>192</v>
      </c>
      <c r="F30" s="53">
        <v>0.5</v>
      </c>
      <c r="G30" s="82"/>
      <c r="H30" s="51" t="s">
        <v>83</v>
      </c>
      <c r="I30" s="54">
        <v>5.0599999999999996</v>
      </c>
      <c r="J30" s="58">
        <v>1.25</v>
      </c>
      <c r="K30" s="18"/>
      <c r="L30" s="10"/>
      <c r="M30" s="21"/>
      <c r="N30" s="21"/>
      <c r="O30" s="21"/>
      <c r="P30" s="22"/>
      <c r="Q30" s="23"/>
      <c r="R30" s="25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84"/>
      <c r="AH30" s="88"/>
      <c r="AI30" s="92"/>
    </row>
    <row r="31" spans="1:35" s="7" customFormat="1" ht="36.75" customHeight="1">
      <c r="A31" s="50">
        <v>15</v>
      </c>
      <c r="B31" s="51" t="s">
        <v>96</v>
      </c>
      <c r="C31" s="52" t="s">
        <v>50</v>
      </c>
      <c r="D31" s="52" t="s">
        <v>180</v>
      </c>
      <c r="E31" s="52" t="s">
        <v>193</v>
      </c>
      <c r="F31" s="53">
        <v>1</v>
      </c>
      <c r="G31" s="82" t="s">
        <v>214</v>
      </c>
      <c r="H31" s="51" t="s">
        <v>83</v>
      </c>
      <c r="I31" s="54">
        <v>4.97</v>
      </c>
      <c r="J31" s="58">
        <v>1.25</v>
      </c>
      <c r="K31" s="18"/>
      <c r="L31" s="10"/>
      <c r="M31" s="21"/>
      <c r="N31" s="21"/>
      <c r="O31" s="21"/>
      <c r="P31" s="22"/>
      <c r="Q31" s="23"/>
      <c r="R31" s="25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84"/>
      <c r="AH31" s="88"/>
      <c r="AI31" s="93">
        <v>0.35</v>
      </c>
    </row>
    <row r="32" spans="1:35" s="7" customFormat="1" ht="36.75" customHeight="1">
      <c r="A32" s="50"/>
      <c r="B32" s="51" t="s">
        <v>177</v>
      </c>
      <c r="C32" s="52" t="s">
        <v>50</v>
      </c>
      <c r="D32" s="52" t="s">
        <v>181</v>
      </c>
      <c r="E32" s="52" t="s">
        <v>193</v>
      </c>
      <c r="F32" s="53">
        <v>0.5</v>
      </c>
      <c r="G32" s="82" t="s">
        <v>214</v>
      </c>
      <c r="H32" s="51" t="s">
        <v>83</v>
      </c>
      <c r="I32" s="54">
        <v>4.97</v>
      </c>
      <c r="J32" s="58">
        <v>1.25</v>
      </c>
      <c r="K32" s="18"/>
      <c r="L32" s="10"/>
      <c r="M32" s="21"/>
      <c r="N32" s="21"/>
      <c r="O32" s="21"/>
      <c r="P32" s="22"/>
      <c r="Q32" s="23"/>
      <c r="R32" s="25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84"/>
      <c r="AH32" s="88"/>
      <c r="AI32" s="93">
        <v>0.35</v>
      </c>
    </row>
    <row r="33" spans="1:35" s="7" customFormat="1" ht="36.75" customHeight="1">
      <c r="A33" s="50">
        <v>16</v>
      </c>
      <c r="B33" s="51" t="s">
        <v>157</v>
      </c>
      <c r="C33" s="55" t="s">
        <v>50</v>
      </c>
      <c r="D33" s="52" t="s">
        <v>160</v>
      </c>
      <c r="E33" s="83" t="s">
        <v>219</v>
      </c>
      <c r="F33" s="53">
        <v>1</v>
      </c>
      <c r="G33" s="51"/>
      <c r="H33" s="51" t="s">
        <v>99</v>
      </c>
      <c r="I33" s="54">
        <v>4.7</v>
      </c>
      <c r="J33" s="58">
        <v>1.25</v>
      </c>
      <c r="K33" s="18"/>
      <c r="L33" s="10"/>
      <c r="M33" s="21"/>
      <c r="N33" s="21"/>
      <c r="O33" s="21"/>
      <c r="P33" s="22"/>
      <c r="Q33" s="23"/>
      <c r="R33" s="25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84"/>
      <c r="AH33" s="88"/>
      <c r="AI33" s="92"/>
    </row>
    <row r="34" spans="1:35" s="7" customFormat="1" ht="36.75" customHeight="1">
      <c r="A34" s="50"/>
      <c r="B34" s="51" t="s">
        <v>157</v>
      </c>
      <c r="C34" s="55" t="s">
        <v>50</v>
      </c>
      <c r="D34" s="52" t="s">
        <v>161</v>
      </c>
      <c r="E34" s="83" t="s">
        <v>219</v>
      </c>
      <c r="F34" s="53">
        <v>0.5</v>
      </c>
      <c r="G34" s="51"/>
      <c r="H34" s="51" t="s">
        <v>99</v>
      </c>
      <c r="I34" s="54">
        <v>4.7</v>
      </c>
      <c r="J34" s="58">
        <v>1.25</v>
      </c>
      <c r="K34" s="18"/>
      <c r="L34" s="10"/>
      <c r="M34" s="21"/>
      <c r="N34" s="21"/>
      <c r="O34" s="21"/>
      <c r="P34" s="22"/>
      <c r="Q34" s="23"/>
      <c r="R34" s="25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84"/>
      <c r="AH34" s="88"/>
      <c r="AI34" s="92"/>
    </row>
    <row r="35" spans="1:35" s="7" customFormat="1" ht="36.75" customHeight="1">
      <c r="A35" s="50">
        <v>17</v>
      </c>
      <c r="B35" s="51" t="s">
        <v>77</v>
      </c>
      <c r="C35" s="55" t="s">
        <v>50</v>
      </c>
      <c r="D35" s="60" t="s">
        <v>55</v>
      </c>
      <c r="E35" s="61" t="s">
        <v>194</v>
      </c>
      <c r="F35" s="53">
        <v>1</v>
      </c>
      <c r="G35" s="51"/>
      <c r="H35" s="51" t="s">
        <v>83</v>
      </c>
      <c r="I35" s="54">
        <v>4.87</v>
      </c>
      <c r="J35" s="58">
        <v>1.25</v>
      </c>
      <c r="K35" s="18"/>
      <c r="L35" s="10"/>
      <c r="M35" s="21"/>
      <c r="N35" s="21"/>
      <c r="O35" s="21"/>
      <c r="P35" s="22"/>
      <c r="Q35" s="23"/>
      <c r="R35" s="25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84"/>
      <c r="AH35" s="88"/>
      <c r="AI35" s="92"/>
    </row>
    <row r="36" spans="1:35" s="7" customFormat="1" ht="51.75" customHeight="1">
      <c r="A36" s="50"/>
      <c r="B36" s="51" t="s">
        <v>77</v>
      </c>
      <c r="C36" s="55" t="s">
        <v>50</v>
      </c>
      <c r="D36" s="60" t="s">
        <v>169</v>
      </c>
      <c r="E36" s="61" t="s">
        <v>194</v>
      </c>
      <c r="F36" s="53">
        <v>0.5</v>
      </c>
      <c r="G36" s="51"/>
      <c r="H36" s="51" t="s">
        <v>83</v>
      </c>
      <c r="I36" s="54">
        <v>4.87</v>
      </c>
      <c r="J36" s="58">
        <v>1.25</v>
      </c>
      <c r="K36" s="18">
        <f t="shared" si="0"/>
        <v>43092.195</v>
      </c>
      <c r="L36" s="10"/>
      <c r="M36" s="21"/>
      <c r="N36" s="21"/>
      <c r="O36" s="21"/>
      <c r="P36" s="22"/>
      <c r="Q36" s="23"/>
      <c r="R36" s="25">
        <f t="shared" si="1"/>
        <v>107730.4875</v>
      </c>
      <c r="S36" s="20"/>
      <c r="T36" s="20"/>
      <c r="U36" s="20"/>
      <c r="V36" s="20"/>
      <c r="W36" s="20"/>
      <c r="X36" s="20"/>
      <c r="Y36" s="20"/>
      <c r="Z36" s="20"/>
      <c r="AA36" s="20"/>
      <c r="AB36" s="20">
        <f>R36*F36</f>
        <v>53865.243750000001</v>
      </c>
      <c r="AC36" s="20">
        <f t="shared" si="2"/>
        <v>13466.3109375</v>
      </c>
      <c r="AD36" s="20"/>
      <c r="AE36" s="20"/>
      <c r="AF36" s="20"/>
      <c r="AG36" s="84"/>
      <c r="AH36" s="88"/>
      <c r="AI36" s="92"/>
    </row>
    <row r="37" spans="1:35" s="7" customFormat="1" ht="56.25" customHeight="1">
      <c r="A37" s="50">
        <v>18</v>
      </c>
      <c r="B37" s="51" t="s">
        <v>170</v>
      </c>
      <c r="C37" s="55" t="s">
        <v>50</v>
      </c>
      <c r="D37" s="60" t="s">
        <v>166</v>
      </c>
      <c r="E37" s="52" t="s">
        <v>171</v>
      </c>
      <c r="F37" s="53">
        <v>1</v>
      </c>
      <c r="G37" s="51"/>
      <c r="H37" s="51" t="s">
        <v>83</v>
      </c>
      <c r="I37" s="54">
        <v>4.28</v>
      </c>
      <c r="J37" s="58" t="s">
        <v>172</v>
      </c>
      <c r="K37" s="18">
        <f t="shared" si="0"/>
        <v>75743.16</v>
      </c>
      <c r="L37" s="10"/>
      <c r="M37" s="21"/>
      <c r="N37" s="21"/>
      <c r="O37" s="21"/>
      <c r="P37" s="22"/>
      <c r="Q37" s="23"/>
      <c r="R37" s="25" t="e">
        <f t="shared" si="1"/>
        <v>#VALUE!</v>
      </c>
      <c r="S37" s="20"/>
      <c r="T37" s="20"/>
      <c r="U37" s="20"/>
      <c r="V37" s="20"/>
      <c r="W37" s="20"/>
      <c r="X37" s="20"/>
      <c r="Y37" s="20"/>
      <c r="Z37" s="20"/>
      <c r="AA37" s="20"/>
      <c r="AB37" s="20" t="e">
        <f>R37*F37</f>
        <v>#VALUE!</v>
      </c>
      <c r="AC37" s="20" t="e">
        <f t="shared" si="2"/>
        <v>#VALUE!</v>
      </c>
      <c r="AD37" s="20"/>
      <c r="AE37" s="20"/>
      <c r="AF37" s="20"/>
      <c r="AG37" s="84"/>
      <c r="AH37" s="88"/>
      <c r="AI37" s="92"/>
    </row>
    <row r="38" spans="1:35" s="7" customFormat="1" ht="56.25" customHeight="1">
      <c r="A38" s="50">
        <v>19</v>
      </c>
      <c r="B38" s="64" t="s">
        <v>195</v>
      </c>
      <c r="C38" s="64" t="s">
        <v>50</v>
      </c>
      <c r="D38" s="65" t="s">
        <v>51</v>
      </c>
      <c r="E38" s="52" t="s">
        <v>171</v>
      </c>
      <c r="F38" s="64">
        <v>1</v>
      </c>
      <c r="G38" s="64"/>
      <c r="H38" s="64" t="s">
        <v>83</v>
      </c>
      <c r="I38" s="64">
        <v>4.28</v>
      </c>
      <c r="J38" s="64">
        <v>1.25</v>
      </c>
      <c r="K38" s="18"/>
      <c r="L38" s="10"/>
      <c r="M38" s="21"/>
      <c r="N38" s="21"/>
      <c r="O38" s="21"/>
      <c r="P38" s="22"/>
      <c r="Q38" s="23"/>
      <c r="R38" s="25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84"/>
      <c r="AH38" s="88"/>
      <c r="AI38" s="92"/>
    </row>
    <row r="39" spans="1:35" s="7" customFormat="1" ht="56.25" customHeight="1">
      <c r="A39" s="50"/>
      <c r="B39" s="64" t="s">
        <v>159</v>
      </c>
      <c r="C39" s="64" t="s">
        <v>50</v>
      </c>
      <c r="D39" s="65" t="s">
        <v>158</v>
      </c>
      <c r="E39" s="64" t="s">
        <v>128</v>
      </c>
      <c r="F39" s="64">
        <v>0.5</v>
      </c>
      <c r="G39" s="64"/>
      <c r="H39" s="64" t="s">
        <v>83</v>
      </c>
      <c r="I39" s="64">
        <v>4.79</v>
      </c>
      <c r="J39" s="64">
        <v>1.25</v>
      </c>
      <c r="K39" s="18"/>
      <c r="L39" s="10"/>
      <c r="M39" s="21"/>
      <c r="N39" s="21"/>
      <c r="O39" s="21"/>
      <c r="P39" s="22"/>
      <c r="Q39" s="23"/>
      <c r="R39" s="25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84"/>
      <c r="AH39" s="88"/>
      <c r="AI39" s="92"/>
    </row>
    <row r="40" spans="1:35" s="7" customFormat="1" ht="45.75" customHeight="1">
      <c r="A40" s="50">
        <v>20</v>
      </c>
      <c r="B40" s="64" t="s">
        <v>159</v>
      </c>
      <c r="C40" s="64" t="s">
        <v>50</v>
      </c>
      <c r="D40" s="65" t="s">
        <v>53</v>
      </c>
      <c r="E40" s="64" t="s">
        <v>128</v>
      </c>
      <c r="F40" s="64">
        <v>1</v>
      </c>
      <c r="G40" s="64"/>
      <c r="H40" s="64" t="s">
        <v>83</v>
      </c>
      <c r="I40" s="64">
        <v>4.79</v>
      </c>
      <c r="J40" s="64">
        <v>1.25</v>
      </c>
      <c r="K40" s="18">
        <f t="shared" si="0"/>
        <v>84768.63</v>
      </c>
      <c r="L40" s="10"/>
      <c r="M40" s="21"/>
      <c r="N40" s="21"/>
      <c r="O40" s="21"/>
      <c r="P40" s="22"/>
      <c r="Q40" s="23"/>
      <c r="R40" s="25">
        <f t="shared" si="1"/>
        <v>105960.78750000001</v>
      </c>
      <c r="S40" s="20"/>
      <c r="T40" s="20"/>
      <c r="U40" s="20"/>
      <c r="V40" s="20"/>
      <c r="W40" s="20"/>
      <c r="X40" s="20"/>
      <c r="Y40" s="20"/>
      <c r="Z40" s="20"/>
      <c r="AA40" s="20"/>
      <c r="AB40" s="20">
        <f>R40*F40</f>
        <v>105960.78750000001</v>
      </c>
      <c r="AC40" s="20">
        <f t="shared" si="2"/>
        <v>26490.196875000001</v>
      </c>
      <c r="AD40" s="20"/>
      <c r="AE40" s="20"/>
      <c r="AF40" s="20"/>
      <c r="AG40" s="84"/>
      <c r="AH40" s="88"/>
      <c r="AI40" s="92"/>
    </row>
    <row r="41" spans="1:35" s="7" customFormat="1" ht="33" customHeight="1">
      <c r="A41" s="50"/>
      <c r="B41" s="64" t="s">
        <v>159</v>
      </c>
      <c r="C41" s="64" t="s">
        <v>50</v>
      </c>
      <c r="D41" s="65" t="s">
        <v>70</v>
      </c>
      <c r="E41" s="64" t="s">
        <v>128</v>
      </c>
      <c r="F41" s="64">
        <v>0.5</v>
      </c>
      <c r="G41" s="64"/>
      <c r="H41" s="64" t="s">
        <v>83</v>
      </c>
      <c r="I41" s="64">
        <v>4.79</v>
      </c>
      <c r="J41" s="64">
        <v>1.25</v>
      </c>
      <c r="K41" s="18">
        <f t="shared" si="0"/>
        <v>42384.315000000002</v>
      </c>
      <c r="L41" s="10"/>
      <c r="M41" s="21"/>
      <c r="N41" s="21"/>
      <c r="O41" s="21"/>
      <c r="P41" s="22"/>
      <c r="Q41" s="23"/>
      <c r="R41" s="25">
        <f t="shared" si="1"/>
        <v>105960.78750000001</v>
      </c>
      <c r="S41" s="20"/>
      <c r="T41" s="20"/>
      <c r="U41" s="20"/>
      <c r="V41" s="20"/>
      <c r="W41" s="20"/>
      <c r="X41" s="20"/>
      <c r="Y41" s="20"/>
      <c r="Z41" s="20"/>
      <c r="AA41" s="20"/>
      <c r="AB41" s="20">
        <f>R41*F41</f>
        <v>52980.393750000003</v>
      </c>
      <c r="AC41" s="20">
        <f t="shared" si="2"/>
        <v>13245.098437500001</v>
      </c>
      <c r="AD41" s="20"/>
      <c r="AE41" s="20"/>
      <c r="AF41" s="20"/>
      <c r="AG41" s="84"/>
      <c r="AH41" s="88"/>
      <c r="AI41" s="92"/>
    </row>
    <row r="42" spans="1:35" s="3" customFormat="1" ht="15">
      <c r="A42" s="50"/>
      <c r="B42" s="66" t="s">
        <v>61</v>
      </c>
      <c r="C42" s="67"/>
      <c r="D42" s="68"/>
      <c r="E42" s="67"/>
      <c r="F42" s="69">
        <v>17</v>
      </c>
      <c r="G42" s="62"/>
      <c r="H42" s="62"/>
      <c r="I42" s="70"/>
      <c r="J42" s="70"/>
      <c r="K42" s="18"/>
      <c r="L42" s="10"/>
      <c r="M42" s="21"/>
      <c r="N42" s="21"/>
      <c r="O42" s="21"/>
      <c r="P42" s="22"/>
      <c r="Q42" s="21"/>
      <c r="R42" s="21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 t="e">
        <f>SUM(AC20:AC41)</f>
        <v>#VALUE!</v>
      </c>
      <c r="AD42" s="20"/>
      <c r="AE42" s="20"/>
      <c r="AF42" s="20"/>
      <c r="AG42" s="84"/>
      <c r="AH42" s="87"/>
      <c r="AI42" s="91"/>
    </row>
    <row r="43" spans="1:35" s="3" customFormat="1" ht="39" customHeight="1">
      <c r="A43" s="50">
        <v>21</v>
      </c>
      <c r="B43" s="51" t="s">
        <v>78</v>
      </c>
      <c r="C43" s="52" t="s">
        <v>50</v>
      </c>
      <c r="D43" s="60" t="s">
        <v>57</v>
      </c>
      <c r="E43" s="52" t="s">
        <v>196</v>
      </c>
      <c r="F43" s="53">
        <v>1</v>
      </c>
      <c r="G43" s="51"/>
      <c r="H43" s="51" t="s">
        <v>87</v>
      </c>
      <c r="I43" s="54">
        <v>5.0199999999999996</v>
      </c>
      <c r="J43" s="54"/>
      <c r="K43" s="18"/>
      <c r="L43" s="10"/>
      <c r="M43" s="21"/>
      <c r="N43" s="21"/>
      <c r="O43" s="21"/>
      <c r="P43" s="22"/>
      <c r="Q43" s="21"/>
      <c r="R43" s="21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 t="e">
        <f>AC42*10%</f>
        <v>#VALUE!</v>
      </c>
      <c r="AD43" s="20"/>
      <c r="AE43" s="20"/>
      <c r="AF43" s="20"/>
      <c r="AG43" s="84"/>
      <c r="AH43" s="87"/>
      <c r="AI43" s="91"/>
    </row>
    <row r="44" spans="1:35" s="3" customFormat="1" ht="42" customHeight="1">
      <c r="A44" s="50"/>
      <c r="B44" s="51" t="s">
        <v>78</v>
      </c>
      <c r="C44" s="52" t="s">
        <v>50</v>
      </c>
      <c r="D44" s="60" t="s">
        <v>22</v>
      </c>
      <c r="E44" s="52" t="s">
        <v>196</v>
      </c>
      <c r="F44" s="53">
        <v>0.5</v>
      </c>
      <c r="G44" s="51"/>
      <c r="H44" s="51" t="s">
        <v>86</v>
      </c>
      <c r="I44" s="54">
        <v>4.43</v>
      </c>
      <c r="J44" s="54"/>
      <c r="K44" s="18"/>
      <c r="L44" s="10"/>
      <c r="M44" s="21"/>
      <c r="N44" s="21"/>
      <c r="O44" s="21"/>
      <c r="P44" s="22"/>
      <c r="Q44" s="21"/>
      <c r="R44" s="21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 t="e">
        <f>AC42+AC43</f>
        <v>#VALUE!</v>
      </c>
      <c r="AD44" s="20"/>
      <c r="AE44" s="20"/>
      <c r="AF44" s="20"/>
      <c r="AG44" s="84"/>
      <c r="AH44" s="87"/>
      <c r="AI44" s="91"/>
    </row>
    <row r="45" spans="1:35" s="3" customFormat="1" ht="30">
      <c r="A45" s="50">
        <v>22</v>
      </c>
      <c r="B45" s="51" t="s">
        <v>40</v>
      </c>
      <c r="C45" s="52" t="s">
        <v>50</v>
      </c>
      <c r="D45" s="51" t="s">
        <v>56</v>
      </c>
      <c r="E45" s="52" t="s">
        <v>197</v>
      </c>
      <c r="F45" s="53">
        <v>1</v>
      </c>
      <c r="G45" s="51"/>
      <c r="H45" s="51" t="s">
        <v>88</v>
      </c>
      <c r="I45" s="54">
        <v>5.09</v>
      </c>
      <c r="J45" s="54"/>
      <c r="K45" s="18"/>
      <c r="L45" s="10"/>
      <c r="M45" s="21"/>
      <c r="N45" s="21"/>
      <c r="O45" s="21"/>
      <c r="P45" s="22"/>
      <c r="Q45" s="23"/>
      <c r="R45" s="23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 t="e">
        <f>AC44*12</f>
        <v>#VALUE!</v>
      </c>
      <c r="AD45" s="20"/>
      <c r="AE45" s="20"/>
      <c r="AF45" s="20"/>
      <c r="AG45" s="84"/>
      <c r="AH45" s="87"/>
      <c r="AI45" s="91"/>
    </row>
    <row r="46" spans="1:35" s="3" customFormat="1" ht="30">
      <c r="A46" s="50"/>
      <c r="B46" s="51" t="s">
        <v>40</v>
      </c>
      <c r="C46" s="52" t="s">
        <v>50</v>
      </c>
      <c r="D46" s="51" t="s">
        <v>22</v>
      </c>
      <c r="E46" s="52" t="s">
        <v>197</v>
      </c>
      <c r="F46" s="53">
        <v>0.5</v>
      </c>
      <c r="G46" s="51"/>
      <c r="H46" s="51" t="s">
        <v>86</v>
      </c>
      <c r="I46" s="54">
        <v>4.51</v>
      </c>
      <c r="J46" s="54"/>
      <c r="K46" s="18"/>
      <c r="L46" s="10"/>
      <c r="M46" s="21"/>
      <c r="N46" s="21"/>
      <c r="O46" s="21"/>
      <c r="P46" s="22"/>
      <c r="Q46" s="23"/>
      <c r="R46" s="23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 t="e">
        <f>AC45+AD16</f>
        <v>#VALUE!</v>
      </c>
      <c r="AD46" s="20"/>
      <c r="AE46" s="20"/>
      <c r="AF46" s="20"/>
      <c r="AG46" s="84"/>
      <c r="AH46" s="87"/>
      <c r="AI46" s="91"/>
    </row>
    <row r="47" spans="1:35" s="3" customFormat="1" ht="46.5" customHeight="1">
      <c r="A47" s="50">
        <v>23</v>
      </c>
      <c r="B47" s="51" t="s">
        <v>106</v>
      </c>
      <c r="C47" s="52" t="s">
        <v>50</v>
      </c>
      <c r="D47" s="51" t="s">
        <v>116</v>
      </c>
      <c r="E47" s="52" t="s">
        <v>198</v>
      </c>
      <c r="F47" s="53">
        <v>1</v>
      </c>
      <c r="G47" s="51"/>
      <c r="H47" s="51" t="s">
        <v>86</v>
      </c>
      <c r="I47" s="54">
        <v>4.2300000000000004</v>
      </c>
      <c r="J47" s="54"/>
      <c r="K47" s="18"/>
      <c r="L47" s="10"/>
      <c r="M47" s="21"/>
      <c r="N47" s="21"/>
      <c r="O47" s="21"/>
      <c r="P47" s="22"/>
      <c r="Q47" s="21"/>
      <c r="R47" s="21"/>
      <c r="S47" s="20"/>
      <c r="T47" s="20"/>
      <c r="U47" s="20"/>
      <c r="V47" s="20"/>
      <c r="W47" s="20"/>
      <c r="X47" s="20"/>
      <c r="Y47" s="20"/>
      <c r="Z47" s="20"/>
      <c r="AA47" s="20"/>
      <c r="AB47" s="24"/>
      <c r="AC47" s="20" t="e">
        <f>AC46+#REF!</f>
        <v>#VALUE!</v>
      </c>
      <c r="AD47" s="20"/>
      <c r="AE47" s="20"/>
      <c r="AF47" s="20"/>
      <c r="AG47" s="84"/>
      <c r="AH47" s="90">
        <v>0.25</v>
      </c>
      <c r="AI47" s="91"/>
    </row>
    <row r="48" spans="1:35" s="3" customFormat="1" ht="53.25" customHeight="1">
      <c r="A48" s="50"/>
      <c r="B48" s="51" t="s">
        <v>106</v>
      </c>
      <c r="C48" s="52" t="s">
        <v>50</v>
      </c>
      <c r="D48" s="51" t="s">
        <v>71</v>
      </c>
      <c r="E48" s="52" t="s">
        <v>198</v>
      </c>
      <c r="F48" s="53">
        <v>0.5</v>
      </c>
      <c r="G48" s="51"/>
      <c r="H48" s="51" t="s">
        <v>86</v>
      </c>
      <c r="I48" s="54">
        <v>4.2300000000000004</v>
      </c>
      <c r="J48" s="54"/>
      <c r="K48" s="18"/>
      <c r="L48" s="10"/>
      <c r="M48" s="21"/>
      <c r="N48" s="21"/>
      <c r="O48" s="21"/>
      <c r="P48" s="22"/>
      <c r="Q48" s="21"/>
      <c r="R48" s="21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84"/>
      <c r="AH48" s="87"/>
      <c r="AI48" s="91"/>
    </row>
    <row r="49" spans="1:35" s="3" customFormat="1" ht="53.25" customHeight="1">
      <c r="A49" s="50">
        <v>24</v>
      </c>
      <c r="B49" s="51" t="s">
        <v>107</v>
      </c>
      <c r="C49" s="52" t="s">
        <v>50</v>
      </c>
      <c r="D49" s="51" t="s">
        <v>22</v>
      </c>
      <c r="E49" s="52" t="s">
        <v>199</v>
      </c>
      <c r="F49" s="53">
        <v>1</v>
      </c>
      <c r="G49" s="51"/>
      <c r="H49" s="51" t="s">
        <v>86</v>
      </c>
      <c r="I49" s="54">
        <v>4.51</v>
      </c>
      <c r="J49" s="54"/>
      <c r="K49" s="18"/>
      <c r="L49" s="10"/>
      <c r="M49" s="21"/>
      <c r="N49" s="21"/>
      <c r="O49" s="21"/>
      <c r="P49" s="22"/>
      <c r="Q49" s="21"/>
      <c r="R49" s="21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84"/>
      <c r="AH49" s="87"/>
      <c r="AI49" s="91"/>
    </row>
    <row r="50" spans="1:35" s="3" customFormat="1" ht="55.5" customHeight="1">
      <c r="A50" s="50"/>
      <c r="B50" s="51" t="s">
        <v>107</v>
      </c>
      <c r="C50" s="52" t="s">
        <v>50</v>
      </c>
      <c r="D50" s="51" t="s">
        <v>74</v>
      </c>
      <c r="E50" s="52" t="s">
        <v>199</v>
      </c>
      <c r="F50" s="71">
        <v>0.5</v>
      </c>
      <c r="G50" s="51"/>
      <c r="H50" s="51" t="s">
        <v>84</v>
      </c>
      <c r="I50" s="54">
        <v>3.19</v>
      </c>
      <c r="J50" s="54"/>
      <c r="K50" s="18"/>
      <c r="L50" s="10"/>
      <c r="M50" s="21"/>
      <c r="N50" s="21"/>
      <c r="O50" s="21"/>
      <c r="P50" s="22"/>
      <c r="Q50" s="21"/>
      <c r="R50" s="21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84"/>
      <c r="AH50" s="87"/>
      <c r="AI50" s="91"/>
    </row>
    <row r="51" spans="1:35" s="3" customFormat="1" ht="51" customHeight="1">
      <c r="A51" s="50"/>
      <c r="B51" s="63" t="s">
        <v>107</v>
      </c>
      <c r="C51" s="52" t="s">
        <v>50</v>
      </c>
      <c r="D51" s="51" t="s">
        <v>22</v>
      </c>
      <c r="E51" s="52" t="s">
        <v>199</v>
      </c>
      <c r="F51" s="71">
        <v>0.3</v>
      </c>
      <c r="G51" s="51"/>
      <c r="H51" s="51" t="s">
        <v>86</v>
      </c>
      <c r="I51" s="54">
        <v>4.51</v>
      </c>
      <c r="J51" s="54"/>
      <c r="K51" s="18"/>
      <c r="L51" s="10"/>
      <c r="M51" s="21"/>
      <c r="N51" s="21"/>
      <c r="O51" s="21"/>
      <c r="P51" s="22"/>
      <c r="Q51" s="21"/>
      <c r="R51" s="21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84"/>
      <c r="AH51" s="87"/>
      <c r="AI51" s="91"/>
    </row>
    <row r="52" spans="1:35" s="3" customFormat="1" ht="54.75" customHeight="1">
      <c r="A52" s="72">
        <v>25</v>
      </c>
      <c r="B52" s="51" t="s">
        <v>154</v>
      </c>
      <c r="C52" s="52" t="s">
        <v>50</v>
      </c>
      <c r="D52" s="51" t="s">
        <v>22</v>
      </c>
      <c r="E52" s="52" t="s">
        <v>200</v>
      </c>
      <c r="F52" s="71">
        <v>1</v>
      </c>
      <c r="G52" s="51"/>
      <c r="H52" s="51" t="s">
        <v>86</v>
      </c>
      <c r="I52" s="54">
        <v>4.1900000000000004</v>
      </c>
      <c r="J52" s="54"/>
      <c r="K52" s="18"/>
      <c r="L52" s="10"/>
      <c r="M52" s="21"/>
      <c r="N52" s="21"/>
      <c r="O52" s="21"/>
      <c r="P52" s="22"/>
      <c r="Q52" s="23"/>
      <c r="R52" s="23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84"/>
      <c r="AH52" s="87"/>
      <c r="AI52" s="91"/>
    </row>
    <row r="53" spans="1:35" s="3" customFormat="1" ht="57" customHeight="1">
      <c r="A53" s="72"/>
      <c r="B53" s="51" t="s">
        <v>154</v>
      </c>
      <c r="C53" s="52" t="s">
        <v>50</v>
      </c>
      <c r="D53" s="51" t="s">
        <v>22</v>
      </c>
      <c r="E53" s="52" t="s">
        <v>200</v>
      </c>
      <c r="F53" s="71">
        <v>0.4</v>
      </c>
      <c r="G53" s="51"/>
      <c r="H53" s="51" t="s">
        <v>86</v>
      </c>
      <c r="I53" s="54">
        <v>4.1900000000000004</v>
      </c>
      <c r="J53" s="54"/>
      <c r="K53" s="18"/>
      <c r="L53" s="10"/>
      <c r="M53" s="21"/>
      <c r="N53" s="21"/>
      <c r="O53" s="21"/>
      <c r="P53" s="22"/>
      <c r="Q53" s="23"/>
      <c r="R53" s="23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84"/>
      <c r="AH53" s="87"/>
      <c r="AI53" s="91"/>
    </row>
    <row r="54" spans="1:35" s="3" customFormat="1" ht="30">
      <c r="A54" s="50">
        <v>26</v>
      </c>
      <c r="B54" s="62" t="s">
        <v>41</v>
      </c>
      <c r="C54" s="52" t="s">
        <v>50</v>
      </c>
      <c r="D54" s="51" t="s">
        <v>42</v>
      </c>
      <c r="E54" s="52" t="s">
        <v>201</v>
      </c>
      <c r="F54" s="53">
        <v>1</v>
      </c>
      <c r="G54" s="51"/>
      <c r="H54" s="51" t="s">
        <v>86</v>
      </c>
      <c r="I54" s="54">
        <v>4.83</v>
      </c>
      <c r="J54" s="54"/>
      <c r="K54" s="18"/>
      <c r="L54" s="19"/>
      <c r="M54" s="21"/>
      <c r="N54" s="21"/>
      <c r="O54" s="21"/>
      <c r="P54" s="22"/>
      <c r="Q54" s="21"/>
      <c r="R54" s="21"/>
      <c r="S54" s="20"/>
      <c r="T54" s="20"/>
      <c r="U54" s="20"/>
      <c r="V54" s="20"/>
      <c r="W54" s="20"/>
      <c r="X54" s="20"/>
      <c r="Y54" s="20"/>
      <c r="Z54" s="20"/>
      <c r="AA54" s="20"/>
      <c r="AB54" s="24">
        <v>0.25</v>
      </c>
      <c r="AC54" s="20"/>
      <c r="AD54" s="20"/>
      <c r="AE54" s="20"/>
      <c r="AF54" s="20"/>
      <c r="AG54" s="84"/>
      <c r="AH54" s="90"/>
      <c r="AI54" s="91"/>
    </row>
    <row r="55" spans="1:35" s="3" customFormat="1" ht="24.75" customHeight="1">
      <c r="A55" s="50"/>
      <c r="B55" s="73" t="s">
        <v>81</v>
      </c>
      <c r="C55" s="52" t="s">
        <v>50</v>
      </c>
      <c r="D55" s="51" t="s">
        <v>22</v>
      </c>
      <c r="E55" s="52" t="s">
        <v>201</v>
      </c>
      <c r="F55" s="53">
        <v>0.5</v>
      </c>
      <c r="G55" s="51"/>
      <c r="H55" s="51" t="s">
        <v>86</v>
      </c>
      <c r="I55" s="54">
        <v>4.83</v>
      </c>
      <c r="J55" s="54"/>
      <c r="K55" s="18"/>
      <c r="L55" s="19"/>
      <c r="M55" s="21"/>
      <c r="N55" s="21"/>
      <c r="O55" s="21"/>
      <c r="P55" s="22"/>
      <c r="Q55" s="21"/>
      <c r="R55" s="21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84"/>
      <c r="AH55" s="87"/>
      <c r="AI55" s="91"/>
    </row>
    <row r="56" spans="1:35" s="3" customFormat="1" ht="30">
      <c r="A56" s="50">
        <v>27</v>
      </c>
      <c r="B56" s="51" t="s">
        <v>43</v>
      </c>
      <c r="C56" s="52" t="s">
        <v>50</v>
      </c>
      <c r="D56" s="51" t="s">
        <v>72</v>
      </c>
      <c r="E56" s="52" t="s">
        <v>202</v>
      </c>
      <c r="F56" s="53">
        <v>1</v>
      </c>
      <c r="G56" s="51"/>
      <c r="H56" s="51" t="s">
        <v>89</v>
      </c>
      <c r="I56" s="54">
        <v>5.4</v>
      </c>
      <c r="J56" s="54"/>
      <c r="K56" s="18"/>
      <c r="L56" s="10"/>
      <c r="M56" s="21"/>
      <c r="N56" s="21"/>
      <c r="O56" s="21"/>
      <c r="P56" s="22"/>
      <c r="Q56" s="23"/>
      <c r="R56" s="23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84"/>
      <c r="AH56" s="87"/>
      <c r="AI56" s="91"/>
    </row>
    <row r="57" spans="1:35" s="3" customFormat="1" ht="30">
      <c r="A57" s="50"/>
      <c r="B57" s="51" t="s">
        <v>43</v>
      </c>
      <c r="C57" s="52" t="s">
        <v>50</v>
      </c>
      <c r="D57" s="51" t="s">
        <v>22</v>
      </c>
      <c r="E57" s="52" t="s">
        <v>202</v>
      </c>
      <c r="F57" s="53">
        <v>0.5</v>
      </c>
      <c r="G57" s="51"/>
      <c r="H57" s="51" t="s">
        <v>86</v>
      </c>
      <c r="I57" s="54">
        <v>4.83</v>
      </c>
      <c r="J57" s="54"/>
      <c r="K57" s="18"/>
      <c r="L57" s="10"/>
      <c r="M57" s="21"/>
      <c r="N57" s="21"/>
      <c r="O57" s="21"/>
      <c r="P57" s="22"/>
      <c r="Q57" s="23"/>
      <c r="R57" s="23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84"/>
      <c r="AH57" s="87"/>
      <c r="AI57" s="91"/>
    </row>
    <row r="58" spans="1:35" s="3" customFormat="1" ht="54.75" customHeight="1">
      <c r="A58" s="50">
        <v>28</v>
      </c>
      <c r="B58" s="51" t="s">
        <v>123</v>
      </c>
      <c r="C58" s="52" t="s">
        <v>50</v>
      </c>
      <c r="D58" s="51" t="s">
        <v>44</v>
      </c>
      <c r="E58" s="52" t="s">
        <v>203</v>
      </c>
      <c r="F58" s="53">
        <v>1</v>
      </c>
      <c r="G58" s="51"/>
      <c r="H58" s="51" t="s">
        <v>86</v>
      </c>
      <c r="I58" s="54">
        <v>4.2699999999999996</v>
      </c>
      <c r="J58" s="54"/>
      <c r="K58" s="18"/>
      <c r="L58" s="10"/>
      <c r="M58" s="21"/>
      <c r="N58" s="21"/>
      <c r="O58" s="21"/>
      <c r="P58" s="22"/>
      <c r="Q58" s="21"/>
      <c r="R58" s="21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84"/>
      <c r="AH58" s="87"/>
      <c r="AI58" s="91"/>
    </row>
    <row r="59" spans="1:35" s="3" customFormat="1" ht="42.75" customHeight="1">
      <c r="A59" s="50"/>
      <c r="B59" s="51" t="s">
        <v>123</v>
      </c>
      <c r="C59" s="52" t="s">
        <v>50</v>
      </c>
      <c r="D59" s="51" t="s">
        <v>71</v>
      </c>
      <c r="E59" s="52" t="s">
        <v>203</v>
      </c>
      <c r="F59" s="53">
        <v>0.4</v>
      </c>
      <c r="G59" s="51"/>
      <c r="H59" s="51" t="s">
        <v>86</v>
      </c>
      <c r="I59" s="54">
        <v>4.2699999999999996</v>
      </c>
      <c r="J59" s="54"/>
      <c r="K59" s="18"/>
      <c r="L59" s="10"/>
      <c r="M59" s="21"/>
      <c r="N59" s="21"/>
      <c r="O59" s="21"/>
      <c r="P59" s="22"/>
      <c r="Q59" s="21"/>
      <c r="R59" s="21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84"/>
      <c r="AH59" s="87"/>
      <c r="AI59" s="91"/>
    </row>
    <row r="60" spans="1:35" s="3" customFormat="1" ht="42.75" customHeight="1">
      <c r="A60" s="50">
        <v>29</v>
      </c>
      <c r="B60" s="51" t="s">
        <v>45</v>
      </c>
      <c r="C60" s="52" t="s">
        <v>134</v>
      </c>
      <c r="D60" s="51" t="s">
        <v>71</v>
      </c>
      <c r="E60" s="52" t="s">
        <v>204</v>
      </c>
      <c r="F60" s="53">
        <v>1</v>
      </c>
      <c r="G60" s="51"/>
      <c r="H60" s="51" t="s">
        <v>90</v>
      </c>
      <c r="I60" s="54">
        <v>3.57</v>
      </c>
      <c r="J60" s="54"/>
      <c r="K60" s="18"/>
      <c r="L60" s="10"/>
      <c r="M60" s="21"/>
      <c r="N60" s="21"/>
      <c r="O60" s="21"/>
      <c r="P60" s="22"/>
      <c r="Q60" s="23"/>
      <c r="R60" s="23"/>
      <c r="S60" s="20"/>
      <c r="T60" s="20"/>
      <c r="U60" s="20"/>
      <c r="V60" s="20"/>
      <c r="W60" s="20"/>
      <c r="X60" s="20"/>
      <c r="Y60" s="20"/>
      <c r="Z60" s="20"/>
      <c r="AA60" s="20"/>
      <c r="AB60" s="24"/>
      <c r="AC60" s="20"/>
      <c r="AD60" s="20"/>
      <c r="AE60" s="20"/>
      <c r="AF60" s="20"/>
      <c r="AG60" s="84"/>
      <c r="AH60" s="87"/>
      <c r="AI60" s="91"/>
    </row>
    <row r="61" spans="1:35" s="3" customFormat="1" ht="42.75" customHeight="1">
      <c r="A61" s="50"/>
      <c r="B61" s="51" t="s">
        <v>45</v>
      </c>
      <c r="C61" s="52" t="s">
        <v>134</v>
      </c>
      <c r="D61" s="51" t="s">
        <v>22</v>
      </c>
      <c r="E61" s="52" t="s">
        <v>204</v>
      </c>
      <c r="F61" s="53">
        <v>0.4</v>
      </c>
      <c r="G61" s="51"/>
      <c r="H61" s="51" t="s">
        <v>90</v>
      </c>
      <c r="I61" s="54">
        <v>3.57</v>
      </c>
      <c r="J61" s="54"/>
      <c r="K61" s="18"/>
      <c r="L61" s="10"/>
      <c r="M61" s="21"/>
      <c r="N61" s="21"/>
      <c r="O61" s="21"/>
      <c r="P61" s="22"/>
      <c r="Q61" s="23"/>
      <c r="R61" s="23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84"/>
      <c r="AH61" s="87"/>
      <c r="AI61" s="91"/>
    </row>
    <row r="62" spans="1:35" s="3" customFormat="1" ht="30">
      <c r="A62" s="50">
        <v>30</v>
      </c>
      <c r="B62" s="51" t="s">
        <v>46</v>
      </c>
      <c r="C62" s="52" t="s">
        <v>50</v>
      </c>
      <c r="D62" s="51" t="s">
        <v>117</v>
      </c>
      <c r="E62" s="52" t="s">
        <v>205</v>
      </c>
      <c r="F62" s="53">
        <v>1</v>
      </c>
      <c r="G62" s="51"/>
      <c r="H62" s="51" t="s">
        <v>86</v>
      </c>
      <c r="I62" s="54">
        <v>4.71</v>
      </c>
      <c r="J62" s="54"/>
      <c r="K62" s="18"/>
      <c r="L62" s="10"/>
      <c r="M62" s="21"/>
      <c r="N62" s="21"/>
      <c r="O62" s="21"/>
      <c r="P62" s="22"/>
      <c r="Q62" s="23"/>
      <c r="R62" s="23"/>
      <c r="S62" s="20"/>
      <c r="T62" s="20"/>
      <c r="U62" s="20"/>
      <c r="V62" s="20"/>
      <c r="W62" s="20"/>
      <c r="X62" s="20"/>
      <c r="Y62" s="20"/>
      <c r="Z62" s="20"/>
      <c r="AA62" s="20"/>
      <c r="AB62" s="24">
        <v>0.25</v>
      </c>
      <c r="AC62" s="20"/>
      <c r="AD62" s="20"/>
      <c r="AE62" s="20"/>
      <c r="AF62" s="20"/>
      <c r="AG62" s="84"/>
      <c r="AH62" s="90">
        <v>0.25</v>
      </c>
      <c r="AI62" s="91"/>
    </row>
    <row r="63" spans="1:35" s="3" customFormat="1" ht="30">
      <c r="A63" s="50"/>
      <c r="B63" s="63" t="s">
        <v>46</v>
      </c>
      <c r="C63" s="52" t="s">
        <v>50</v>
      </c>
      <c r="D63" s="51" t="s">
        <v>22</v>
      </c>
      <c r="E63" s="52" t="s">
        <v>205</v>
      </c>
      <c r="F63" s="53">
        <v>0.4</v>
      </c>
      <c r="G63" s="51"/>
      <c r="H63" s="51" t="s">
        <v>86</v>
      </c>
      <c r="I63" s="54">
        <v>4.71</v>
      </c>
      <c r="J63" s="54"/>
      <c r="K63" s="18"/>
      <c r="L63" s="10"/>
      <c r="M63" s="21"/>
      <c r="N63" s="21"/>
      <c r="O63" s="21"/>
      <c r="P63" s="22"/>
      <c r="Q63" s="21"/>
      <c r="R63" s="21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84"/>
      <c r="AH63" s="87"/>
      <c r="AI63" s="91"/>
    </row>
    <row r="64" spans="1:35" s="3" customFormat="1" ht="57" customHeight="1">
      <c r="A64" s="72">
        <v>31</v>
      </c>
      <c r="B64" s="74" t="s">
        <v>110</v>
      </c>
      <c r="C64" s="52" t="s">
        <v>50</v>
      </c>
      <c r="D64" s="75" t="s">
        <v>22</v>
      </c>
      <c r="E64" s="55" t="s">
        <v>206</v>
      </c>
      <c r="F64" s="53">
        <v>1</v>
      </c>
      <c r="G64" s="51"/>
      <c r="H64" s="51" t="s">
        <v>86</v>
      </c>
      <c r="I64" s="54">
        <v>4.1900000000000004</v>
      </c>
      <c r="J64" s="54"/>
      <c r="K64" s="18"/>
      <c r="L64" s="10"/>
      <c r="M64" s="21"/>
      <c r="N64" s="21"/>
      <c r="O64" s="21"/>
      <c r="P64" s="22"/>
      <c r="Q64" s="21"/>
      <c r="R64" s="21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84"/>
      <c r="AH64" s="87"/>
      <c r="AI64" s="91"/>
    </row>
    <row r="65" spans="1:35" s="3" customFormat="1" ht="64.5" customHeight="1">
      <c r="A65" s="72"/>
      <c r="B65" s="74" t="s">
        <v>110</v>
      </c>
      <c r="C65" s="52" t="s">
        <v>50</v>
      </c>
      <c r="D65" s="75" t="s">
        <v>22</v>
      </c>
      <c r="E65" s="55" t="s">
        <v>206</v>
      </c>
      <c r="F65" s="53">
        <v>0.4</v>
      </c>
      <c r="G65" s="51"/>
      <c r="H65" s="51" t="s">
        <v>86</v>
      </c>
      <c r="I65" s="54">
        <v>4.1900000000000004</v>
      </c>
      <c r="J65" s="54"/>
      <c r="K65" s="18"/>
      <c r="L65" s="10"/>
      <c r="M65" s="21"/>
      <c r="N65" s="21"/>
      <c r="O65" s="21"/>
      <c r="P65" s="22"/>
      <c r="Q65" s="21"/>
      <c r="R65" s="21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84"/>
      <c r="AH65" s="87"/>
      <c r="AI65" s="91"/>
    </row>
    <row r="66" spans="1:35" s="3" customFormat="1" ht="59.25" customHeight="1">
      <c r="A66" s="50">
        <v>32</v>
      </c>
      <c r="C66" s="52" t="s">
        <v>50</v>
      </c>
      <c r="D66" s="51" t="s">
        <v>22</v>
      </c>
      <c r="E66" s="52" t="s">
        <v>207</v>
      </c>
      <c r="F66" s="53">
        <v>1</v>
      </c>
      <c r="G66" s="51"/>
      <c r="H66" s="51" t="s">
        <v>86</v>
      </c>
      <c r="I66" s="54">
        <v>4.1900000000000004</v>
      </c>
      <c r="J66" s="54"/>
      <c r="K66" s="18"/>
      <c r="L66" s="10"/>
      <c r="M66" s="21"/>
      <c r="N66" s="21"/>
      <c r="O66" s="21"/>
      <c r="P66" s="22"/>
      <c r="Q66" s="21"/>
      <c r="R66" s="21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84"/>
      <c r="AH66" s="87"/>
      <c r="AI66" s="91"/>
    </row>
    <row r="67" spans="1:35" s="3" customFormat="1" ht="60" customHeight="1">
      <c r="A67" s="50"/>
      <c r="B67" s="62" t="s">
        <v>208</v>
      </c>
      <c r="C67" s="52" t="s">
        <v>50</v>
      </c>
      <c r="D67" s="51" t="s">
        <v>22</v>
      </c>
      <c r="E67" s="52" t="s">
        <v>207</v>
      </c>
      <c r="F67" s="53">
        <v>0.4</v>
      </c>
      <c r="G67" s="51"/>
      <c r="H67" s="51" t="s">
        <v>86</v>
      </c>
      <c r="I67" s="54">
        <v>4.1900000000000004</v>
      </c>
      <c r="J67" s="54"/>
      <c r="K67" s="18"/>
      <c r="L67" s="10"/>
      <c r="M67" s="21"/>
      <c r="N67" s="21"/>
      <c r="O67" s="21"/>
      <c r="P67" s="22"/>
      <c r="Q67" s="21"/>
      <c r="R67" s="21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84"/>
      <c r="AH67" s="87"/>
      <c r="AI67" s="91"/>
    </row>
    <row r="68" spans="1:35" s="3" customFormat="1" ht="47.25" customHeight="1">
      <c r="A68" s="50">
        <v>33</v>
      </c>
      <c r="B68" s="51" t="s">
        <v>155</v>
      </c>
      <c r="C68" s="52" t="s">
        <v>50</v>
      </c>
      <c r="D68" s="51" t="s">
        <v>22</v>
      </c>
      <c r="E68" s="52" t="s">
        <v>149</v>
      </c>
      <c r="F68" s="53">
        <v>1</v>
      </c>
      <c r="G68" s="51"/>
      <c r="H68" s="51" t="s">
        <v>86</v>
      </c>
      <c r="I68" s="54">
        <v>4.83</v>
      </c>
      <c r="J68" s="54"/>
      <c r="K68" s="18"/>
      <c r="L68" s="10"/>
      <c r="M68" s="21"/>
      <c r="N68" s="21"/>
      <c r="O68" s="21"/>
      <c r="P68" s="22"/>
      <c r="Q68" s="21"/>
      <c r="R68" s="21"/>
      <c r="S68" s="20"/>
      <c r="T68" s="20"/>
      <c r="U68" s="20"/>
      <c r="V68" s="20"/>
      <c r="W68" s="20"/>
      <c r="X68" s="20"/>
      <c r="Y68" s="20"/>
      <c r="Z68" s="20"/>
      <c r="AA68" s="20"/>
      <c r="AB68" s="24"/>
      <c r="AC68" s="20"/>
      <c r="AD68" s="20"/>
      <c r="AE68" s="20"/>
      <c r="AF68" s="20"/>
      <c r="AG68" s="84"/>
      <c r="AH68" s="87"/>
      <c r="AI68" s="91"/>
    </row>
    <row r="69" spans="1:35" s="3" customFormat="1" ht="47.25" customHeight="1">
      <c r="A69" s="50"/>
      <c r="B69" s="51" t="s">
        <v>155</v>
      </c>
      <c r="C69" s="52" t="s">
        <v>50</v>
      </c>
      <c r="D69" s="51" t="s">
        <v>22</v>
      </c>
      <c r="E69" s="52" t="s">
        <v>149</v>
      </c>
      <c r="F69" s="53">
        <v>0.4</v>
      </c>
      <c r="G69" s="51"/>
      <c r="H69" s="51" t="s">
        <v>86</v>
      </c>
      <c r="I69" s="54">
        <v>4.83</v>
      </c>
      <c r="J69" s="54"/>
      <c r="K69" s="18"/>
      <c r="L69" s="10"/>
      <c r="M69" s="21"/>
      <c r="N69" s="21"/>
      <c r="O69" s="21"/>
      <c r="P69" s="22"/>
      <c r="Q69" s="21"/>
      <c r="R69" s="21"/>
      <c r="S69" s="20"/>
      <c r="T69" s="20"/>
      <c r="U69" s="20"/>
      <c r="V69" s="20"/>
      <c r="W69" s="20"/>
      <c r="X69" s="20"/>
      <c r="Y69" s="20"/>
      <c r="Z69" s="20"/>
      <c r="AA69" s="20"/>
      <c r="AB69" s="24"/>
      <c r="AC69" s="20"/>
      <c r="AD69" s="20"/>
      <c r="AE69" s="20"/>
      <c r="AF69" s="20"/>
      <c r="AG69" s="84"/>
      <c r="AH69" s="87"/>
      <c r="AI69" s="91"/>
    </row>
    <row r="70" spans="1:35" s="3" customFormat="1" ht="47.25" customHeight="1">
      <c r="A70" s="50">
        <v>34</v>
      </c>
      <c r="B70" s="51" t="s">
        <v>178</v>
      </c>
      <c r="C70" s="52" t="s">
        <v>50</v>
      </c>
      <c r="D70" s="51" t="s">
        <v>22</v>
      </c>
      <c r="E70" s="52" t="s">
        <v>209</v>
      </c>
      <c r="F70" s="53">
        <v>1</v>
      </c>
      <c r="G70" s="51"/>
      <c r="H70" s="51" t="s">
        <v>86</v>
      </c>
      <c r="I70" s="54">
        <v>4.2300000000000004</v>
      </c>
      <c r="J70" s="54"/>
      <c r="K70" s="18"/>
      <c r="L70" s="10"/>
      <c r="M70" s="21"/>
      <c r="N70" s="21"/>
      <c r="O70" s="21"/>
      <c r="P70" s="22"/>
      <c r="Q70" s="21"/>
      <c r="R70" s="21"/>
      <c r="S70" s="20"/>
      <c r="T70" s="20"/>
      <c r="U70" s="20"/>
      <c r="V70" s="20"/>
      <c r="W70" s="20"/>
      <c r="X70" s="20"/>
      <c r="Y70" s="20"/>
      <c r="Z70" s="20"/>
      <c r="AA70" s="20"/>
      <c r="AB70" s="24"/>
      <c r="AC70" s="20"/>
      <c r="AD70" s="20"/>
      <c r="AE70" s="20"/>
      <c r="AF70" s="20"/>
      <c r="AG70" s="84"/>
      <c r="AH70" s="87"/>
      <c r="AI70" s="91"/>
    </row>
    <row r="71" spans="1:35" s="3" customFormat="1" ht="47.25" customHeight="1">
      <c r="A71" s="50">
        <v>35</v>
      </c>
      <c r="B71" s="51" t="s">
        <v>211</v>
      </c>
      <c r="C71" s="52" t="s">
        <v>50</v>
      </c>
      <c r="D71" s="51" t="s">
        <v>210</v>
      </c>
      <c r="E71" s="52" t="s">
        <v>171</v>
      </c>
      <c r="F71" s="53">
        <v>1</v>
      </c>
      <c r="G71" s="51"/>
      <c r="H71" s="51" t="s">
        <v>86</v>
      </c>
      <c r="I71" s="54">
        <v>4.0999999999999996</v>
      </c>
      <c r="J71" s="54"/>
      <c r="K71" s="18"/>
      <c r="L71" s="10"/>
      <c r="M71" s="21"/>
      <c r="N71" s="21"/>
      <c r="O71" s="21"/>
      <c r="P71" s="22"/>
      <c r="Q71" s="21"/>
      <c r="R71" s="21"/>
      <c r="S71" s="20"/>
      <c r="T71" s="20"/>
      <c r="U71" s="20"/>
      <c r="V71" s="20"/>
      <c r="W71" s="20"/>
      <c r="X71" s="20"/>
      <c r="Y71" s="20"/>
      <c r="Z71" s="20"/>
      <c r="AA71" s="20"/>
      <c r="AB71" s="24"/>
      <c r="AC71" s="20"/>
      <c r="AD71" s="20"/>
      <c r="AE71" s="20"/>
      <c r="AF71" s="20"/>
      <c r="AG71" s="84"/>
      <c r="AH71" s="87"/>
      <c r="AI71" s="91"/>
    </row>
    <row r="72" spans="1:35" s="3" customFormat="1" ht="52.5" customHeight="1">
      <c r="A72" s="50"/>
      <c r="B72" s="51" t="s">
        <v>179</v>
      </c>
      <c r="C72" s="52" t="s">
        <v>50</v>
      </c>
      <c r="D72" s="51" t="s">
        <v>22</v>
      </c>
      <c r="E72" s="52" t="s">
        <v>100</v>
      </c>
      <c r="F72" s="53">
        <v>0.4</v>
      </c>
      <c r="G72" s="51"/>
      <c r="H72" s="51" t="s">
        <v>86</v>
      </c>
      <c r="I72" s="54">
        <v>4.2699999999999996</v>
      </c>
      <c r="J72" s="54"/>
      <c r="K72" s="18"/>
      <c r="L72" s="10"/>
      <c r="M72" s="21"/>
      <c r="N72" s="21"/>
      <c r="O72" s="21"/>
      <c r="P72" s="22"/>
      <c r="Q72" s="21"/>
      <c r="R72" s="21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84"/>
      <c r="AH72" s="87"/>
      <c r="AI72" s="91"/>
    </row>
    <row r="73" spans="1:35" s="3" customFormat="1" ht="15">
      <c r="A73" s="50"/>
      <c r="B73" s="56" t="s">
        <v>82</v>
      </c>
      <c r="C73" s="55"/>
      <c r="D73" s="75"/>
      <c r="E73" s="55"/>
      <c r="F73" s="76">
        <f>SUM(F43:F72)</f>
        <v>21.499999999999996</v>
      </c>
      <c r="G73" s="75"/>
      <c r="H73" s="75"/>
      <c r="I73" s="54"/>
      <c r="J73" s="54"/>
      <c r="K73" s="9"/>
      <c r="L73" s="10" t="str">
        <f t="shared" ref="L73" si="3">B73</f>
        <v>договорники</v>
      </c>
      <c r="M73" s="21"/>
      <c r="N73" s="21"/>
      <c r="O73" s="21"/>
      <c r="P73" s="22"/>
      <c r="Q73" s="21"/>
      <c r="R73" s="21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84"/>
      <c r="AH73" s="87"/>
      <c r="AI73" s="91"/>
    </row>
    <row r="74" spans="1:35" s="3" customFormat="1" ht="69.75" customHeight="1">
      <c r="A74" s="50">
        <v>36</v>
      </c>
      <c r="B74" s="51" t="s">
        <v>47</v>
      </c>
      <c r="C74" s="52" t="s">
        <v>50</v>
      </c>
      <c r="D74" s="51" t="s">
        <v>118</v>
      </c>
      <c r="E74" s="52" t="s">
        <v>212</v>
      </c>
      <c r="F74" s="53">
        <v>1</v>
      </c>
      <c r="G74" s="51"/>
      <c r="H74" s="51" t="s">
        <v>86</v>
      </c>
      <c r="I74" s="54">
        <v>4.46</v>
      </c>
      <c r="J74" s="54"/>
      <c r="K74" s="18"/>
      <c r="L74" s="10"/>
      <c r="M74" s="21"/>
      <c r="N74" s="21"/>
      <c r="O74" s="21"/>
      <c r="P74" s="22"/>
      <c r="Q74" s="21"/>
      <c r="R74" s="21"/>
      <c r="S74" s="20"/>
      <c r="T74" s="20"/>
      <c r="U74" s="20"/>
      <c r="V74" s="20"/>
      <c r="W74" s="20"/>
      <c r="X74" s="20"/>
      <c r="Y74" s="20"/>
      <c r="Z74" s="20"/>
      <c r="AA74" s="20"/>
      <c r="AB74" s="24">
        <v>0.25</v>
      </c>
      <c r="AC74" s="20"/>
      <c r="AD74" s="20"/>
      <c r="AE74" s="20"/>
      <c r="AF74" s="20"/>
      <c r="AG74" s="84"/>
      <c r="AH74" s="90">
        <v>0.25</v>
      </c>
      <c r="AI74" s="91"/>
    </row>
    <row r="75" spans="1:35" s="3" customFormat="1" ht="38.25" customHeight="1">
      <c r="A75" s="50">
        <v>37</v>
      </c>
      <c r="B75" s="77" t="s">
        <v>173</v>
      </c>
      <c r="C75" s="75" t="s">
        <v>165</v>
      </c>
      <c r="D75" s="51" t="s">
        <v>48</v>
      </c>
      <c r="E75" s="52" t="s">
        <v>135</v>
      </c>
      <c r="F75" s="53">
        <v>1</v>
      </c>
      <c r="G75" s="51"/>
      <c r="H75" s="51" t="s">
        <v>91</v>
      </c>
      <c r="I75" s="54">
        <v>2.89</v>
      </c>
      <c r="J75" s="54"/>
      <c r="K75" s="18"/>
      <c r="L75" s="10"/>
      <c r="M75" s="21"/>
      <c r="N75" s="21"/>
      <c r="O75" s="21"/>
      <c r="P75" s="22"/>
      <c r="Q75" s="23"/>
      <c r="R75" s="23">
        <v>0.2</v>
      </c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4">
        <v>0.5</v>
      </c>
      <c r="AD75" s="20"/>
      <c r="AE75" s="20"/>
      <c r="AF75" s="20"/>
      <c r="AG75" s="84"/>
      <c r="AH75" s="87"/>
      <c r="AI75" s="91"/>
    </row>
    <row r="76" spans="1:35" s="3" customFormat="1" ht="38.25" customHeight="1">
      <c r="A76" s="50">
        <v>38</v>
      </c>
      <c r="B76" s="51" t="s">
        <v>156</v>
      </c>
      <c r="C76" s="75" t="s">
        <v>165</v>
      </c>
      <c r="D76" s="51" t="s">
        <v>49</v>
      </c>
      <c r="E76" s="52" t="s">
        <v>174</v>
      </c>
      <c r="F76" s="53">
        <v>1</v>
      </c>
      <c r="G76" s="51"/>
      <c r="H76" s="51" t="s">
        <v>139</v>
      </c>
      <c r="I76" s="54">
        <v>3.01</v>
      </c>
      <c r="J76" s="54"/>
      <c r="K76" s="18"/>
      <c r="L76" s="10"/>
      <c r="M76" s="21"/>
      <c r="N76" s="21"/>
      <c r="O76" s="21"/>
      <c r="P76" s="22"/>
      <c r="Q76" s="23"/>
      <c r="R76" s="23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4"/>
      <c r="AD76" s="20"/>
      <c r="AE76" s="20"/>
      <c r="AF76" s="20"/>
      <c r="AG76" s="84"/>
      <c r="AH76" s="87"/>
      <c r="AI76" s="91"/>
    </row>
    <row r="77" spans="1:35" s="3" customFormat="1" ht="15">
      <c r="A77" s="50"/>
      <c r="B77" s="51" t="s">
        <v>156</v>
      </c>
      <c r="C77" s="75" t="s">
        <v>165</v>
      </c>
      <c r="D77" s="51" t="s">
        <v>49</v>
      </c>
      <c r="E77" s="52" t="s">
        <v>174</v>
      </c>
      <c r="F77" s="53">
        <v>0.5</v>
      </c>
      <c r="G77" s="51"/>
      <c r="H77" s="51" t="s">
        <v>139</v>
      </c>
      <c r="I77" s="54">
        <v>3.01</v>
      </c>
      <c r="J77" s="54"/>
      <c r="K77" s="18"/>
      <c r="L77" s="10"/>
      <c r="M77" s="21"/>
      <c r="N77" s="21"/>
      <c r="O77" s="21"/>
      <c r="P77" s="22"/>
      <c r="Q77" s="21"/>
      <c r="R77" s="21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85"/>
      <c r="AH77" s="87"/>
      <c r="AI77" s="91"/>
    </row>
    <row r="78" spans="1:35" s="3" customFormat="1" ht="36.75" customHeight="1">
      <c r="A78" s="50">
        <v>39</v>
      </c>
      <c r="B78" s="75" t="s">
        <v>58</v>
      </c>
      <c r="C78" s="52" t="s">
        <v>134</v>
      </c>
      <c r="D78" s="75" t="s">
        <v>59</v>
      </c>
      <c r="E78" s="55" t="s">
        <v>215</v>
      </c>
      <c r="F78" s="53">
        <v>1</v>
      </c>
      <c r="G78" s="51"/>
      <c r="H78" s="51" t="s">
        <v>73</v>
      </c>
      <c r="I78" s="54">
        <v>2.81</v>
      </c>
      <c r="J78" s="54"/>
      <c r="K78" s="18"/>
      <c r="L78" s="10"/>
      <c r="M78" s="21"/>
      <c r="N78" s="21"/>
      <c r="O78" s="21"/>
      <c r="P78" s="21"/>
      <c r="Q78" s="21"/>
      <c r="R78" s="21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>
        <v>20</v>
      </c>
      <c r="AF78" s="20">
        <v>30</v>
      </c>
      <c r="AG78" s="84"/>
      <c r="AH78" s="87"/>
      <c r="AI78" s="91"/>
    </row>
    <row r="79" spans="1:35" s="3" customFormat="1" ht="30.75" customHeight="1">
      <c r="A79" s="50"/>
      <c r="B79" s="75" t="s">
        <v>58</v>
      </c>
      <c r="C79" s="52" t="s">
        <v>134</v>
      </c>
      <c r="D79" s="75" t="s">
        <v>59</v>
      </c>
      <c r="E79" s="55" t="s">
        <v>215</v>
      </c>
      <c r="F79" s="53">
        <v>0.5</v>
      </c>
      <c r="G79" s="51"/>
      <c r="H79" s="51" t="s">
        <v>73</v>
      </c>
      <c r="I79" s="54">
        <v>2.81</v>
      </c>
      <c r="J79" s="54"/>
      <c r="K79" s="18"/>
      <c r="L79" s="10"/>
      <c r="M79" s="21"/>
      <c r="N79" s="21"/>
      <c r="O79" s="21"/>
      <c r="P79" s="21"/>
      <c r="Q79" s="21"/>
      <c r="R79" s="21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84"/>
      <c r="AH79" s="87"/>
      <c r="AI79" s="91"/>
    </row>
    <row r="80" spans="1:35" s="3" customFormat="1" ht="39.75" customHeight="1">
      <c r="A80" s="50">
        <v>40</v>
      </c>
      <c r="B80" s="51" t="s">
        <v>163</v>
      </c>
      <c r="C80" s="52" t="s">
        <v>50</v>
      </c>
      <c r="D80" s="55" t="s">
        <v>112</v>
      </c>
      <c r="E80" s="55" t="s">
        <v>216</v>
      </c>
      <c r="F80" s="53">
        <v>1</v>
      </c>
      <c r="G80" s="51"/>
      <c r="H80" s="51" t="s">
        <v>86</v>
      </c>
      <c r="I80" s="54">
        <v>4.2699999999999996</v>
      </c>
      <c r="J80" s="54"/>
      <c r="K80" s="18"/>
      <c r="L80" s="10"/>
      <c r="M80" s="21"/>
      <c r="N80" s="21"/>
      <c r="O80" s="21"/>
      <c r="P80" s="21"/>
      <c r="Q80" s="21"/>
      <c r="R80" s="21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84"/>
      <c r="AH80" s="87"/>
      <c r="AI80" s="91"/>
    </row>
    <row r="81" spans="1:35" s="3" customFormat="1" ht="39.75" customHeight="1">
      <c r="A81" s="50"/>
      <c r="B81" s="51" t="s">
        <v>163</v>
      </c>
      <c r="C81" s="52" t="s">
        <v>50</v>
      </c>
      <c r="D81" s="55" t="s">
        <v>112</v>
      </c>
      <c r="E81" s="55" t="s">
        <v>216</v>
      </c>
      <c r="F81" s="53">
        <v>0.5</v>
      </c>
      <c r="G81" s="51"/>
      <c r="H81" s="51" t="s">
        <v>86</v>
      </c>
      <c r="I81" s="54">
        <v>4.2699999999999996</v>
      </c>
      <c r="J81" s="54"/>
      <c r="K81" s="18"/>
      <c r="L81" s="10"/>
      <c r="M81" s="21"/>
      <c r="N81" s="21"/>
      <c r="O81" s="21"/>
      <c r="P81" s="21"/>
      <c r="Q81" s="21"/>
      <c r="R81" s="21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84"/>
      <c r="AH81" s="87"/>
      <c r="AI81" s="91"/>
    </row>
    <row r="82" spans="1:35" s="3" customFormat="1" ht="36.75" customHeight="1">
      <c r="A82" s="50">
        <v>41</v>
      </c>
      <c r="B82" s="51" t="s">
        <v>217</v>
      </c>
      <c r="C82" s="55" t="s">
        <v>50</v>
      </c>
      <c r="D82" s="52" t="s">
        <v>80</v>
      </c>
      <c r="E82" s="55" t="s">
        <v>171</v>
      </c>
      <c r="F82" s="53">
        <v>1</v>
      </c>
      <c r="G82" s="51"/>
      <c r="H82" s="51" t="s">
        <v>86</v>
      </c>
      <c r="I82" s="54">
        <v>4.0999999999999996</v>
      </c>
      <c r="J82" s="54"/>
      <c r="K82" s="18"/>
      <c r="L82" s="10"/>
      <c r="M82" s="21"/>
      <c r="N82" s="21"/>
      <c r="O82" s="21"/>
      <c r="P82" s="21"/>
      <c r="Q82" s="21"/>
      <c r="R82" s="21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84"/>
      <c r="AH82" s="87"/>
      <c r="AI82" s="91"/>
    </row>
    <row r="83" spans="1:35" s="3" customFormat="1" ht="36.75" customHeight="1">
      <c r="A83" s="50"/>
      <c r="B83" s="51" t="s">
        <v>217</v>
      </c>
      <c r="C83" s="55" t="s">
        <v>50</v>
      </c>
      <c r="D83" s="52" t="s">
        <v>79</v>
      </c>
      <c r="E83" s="55" t="s">
        <v>218</v>
      </c>
      <c r="F83" s="53">
        <v>0.5</v>
      </c>
      <c r="G83" s="51"/>
      <c r="H83" s="51" t="s">
        <v>84</v>
      </c>
      <c r="I83" s="54">
        <v>3.04</v>
      </c>
      <c r="J83" s="54"/>
      <c r="K83" s="18"/>
      <c r="L83" s="10"/>
      <c r="M83" s="21"/>
      <c r="N83" s="21"/>
      <c r="O83" s="21"/>
      <c r="P83" s="21"/>
      <c r="Q83" s="21"/>
      <c r="R83" s="21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84"/>
      <c r="AH83" s="87"/>
      <c r="AI83" s="91"/>
    </row>
    <row r="84" spans="1:35" ht="21" customHeight="1">
      <c r="A84" s="78"/>
      <c r="B84" s="78"/>
      <c r="C84" s="78"/>
      <c r="D84" s="78"/>
      <c r="E84" s="79"/>
      <c r="F84" s="80">
        <v>8</v>
      </c>
      <c r="G84" s="78"/>
      <c r="H84" s="78"/>
      <c r="I84" s="78"/>
      <c r="J84" s="78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89"/>
      <c r="AI84" s="89"/>
    </row>
    <row r="85" spans="1:35" ht="20.25">
      <c r="A85" s="45"/>
      <c r="B85" s="45"/>
      <c r="C85" s="46" t="s">
        <v>113</v>
      </c>
      <c r="D85" s="46"/>
      <c r="E85" s="47"/>
      <c r="F85" s="48"/>
      <c r="G85" s="48"/>
      <c r="H85" s="48"/>
      <c r="I85" s="48"/>
      <c r="J85" s="48"/>
    </row>
    <row r="86" spans="1:35">
      <c r="A86" s="48"/>
      <c r="B86" s="48"/>
      <c r="C86" s="48"/>
      <c r="D86" s="48"/>
      <c r="E86" s="47"/>
      <c r="F86" s="48"/>
      <c r="G86" s="48"/>
      <c r="H86" s="48"/>
      <c r="I86" s="48"/>
      <c r="J86" s="48"/>
    </row>
    <row r="87" spans="1:35">
      <c r="A87" s="48"/>
      <c r="B87" s="48"/>
      <c r="C87" s="48" t="s">
        <v>162</v>
      </c>
      <c r="D87" s="48"/>
      <c r="E87" s="47"/>
      <c r="F87" s="48"/>
      <c r="G87" s="48"/>
      <c r="H87" s="48"/>
      <c r="I87" s="48"/>
      <c r="J87" s="48"/>
    </row>
    <row r="88" spans="1:35">
      <c r="A88" s="48"/>
      <c r="B88" s="48"/>
      <c r="C88" s="48"/>
      <c r="D88" s="48"/>
      <c r="E88" s="47"/>
      <c r="F88" s="48"/>
      <c r="G88" s="48"/>
      <c r="H88" s="48"/>
      <c r="I88" s="48"/>
      <c r="J88" s="48"/>
    </row>
  </sheetData>
  <mergeCells count="30">
    <mergeCell ref="AD4:AD5"/>
    <mergeCell ref="AE4:AE5"/>
    <mergeCell ref="AF4:AF5"/>
    <mergeCell ref="AB4:AB5"/>
    <mergeCell ref="X4:X5"/>
    <mergeCell ref="Y4:Y5"/>
    <mergeCell ref="Z4:Z5"/>
    <mergeCell ref="AA4:AA5"/>
    <mergeCell ref="AC4:AC5"/>
    <mergeCell ref="Q4:Q5"/>
    <mergeCell ref="R4:R5"/>
    <mergeCell ref="S4:U4"/>
    <mergeCell ref="V4:V5"/>
    <mergeCell ref="W4:W5"/>
    <mergeCell ref="AI3:AI5"/>
    <mergeCell ref="M3:P4"/>
    <mergeCell ref="Q3:AF3"/>
    <mergeCell ref="L3:L5"/>
    <mergeCell ref="A3:A5"/>
    <mergeCell ref="B3:B5"/>
    <mergeCell ref="C3:C5"/>
    <mergeCell ref="D3:D5"/>
    <mergeCell ref="E3:E5"/>
    <mergeCell ref="F3:F5"/>
    <mergeCell ref="H3:H5"/>
    <mergeCell ref="I3:I5"/>
    <mergeCell ref="K3:K5"/>
    <mergeCell ref="J3:J5"/>
    <mergeCell ref="G3:G5"/>
    <mergeCell ref="AG3:AG5"/>
  </mergeCells>
  <pageMargins left="0" right="0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8"/>
  <sheetViews>
    <sheetView topLeftCell="A28" workbookViewId="0">
      <selection activeCell="I27" sqref="I27"/>
    </sheetView>
  </sheetViews>
  <sheetFormatPr defaultRowHeight="12.75"/>
  <cols>
    <col min="1" max="1" width="6.28515625" customWidth="1"/>
    <col min="2" max="2" width="19.28515625" customWidth="1"/>
    <col min="3" max="3" width="13.5703125" customWidth="1"/>
    <col min="5" max="5" width="14.85546875" customWidth="1"/>
  </cols>
  <sheetData>
    <row r="2" spans="1:11">
      <c r="H2" s="44"/>
      <c r="I2" s="131" t="s">
        <v>151</v>
      </c>
      <c r="J2" s="131"/>
      <c r="K2" s="131"/>
    </row>
    <row r="3" spans="1:11">
      <c r="H3" s="131" t="s">
        <v>152</v>
      </c>
      <c r="I3" s="131"/>
      <c r="J3" s="131"/>
      <c r="K3" s="131"/>
    </row>
    <row r="4" spans="1:11">
      <c r="H4" s="131" t="s">
        <v>153</v>
      </c>
      <c r="I4" s="131"/>
      <c r="J4" s="131"/>
      <c r="K4" s="131"/>
    </row>
    <row r="6" spans="1:11" ht="18.75">
      <c r="C6" s="130" t="s">
        <v>143</v>
      </c>
      <c r="D6" s="130"/>
      <c r="E6" s="130"/>
      <c r="F6" s="130"/>
      <c r="G6" s="130"/>
      <c r="H6" s="130"/>
      <c r="I6" s="130"/>
    </row>
    <row r="7" spans="1:11" ht="15.75">
      <c r="E7" s="4" t="s">
        <v>150</v>
      </c>
    </row>
    <row r="8" spans="1:11" ht="15.75">
      <c r="A8" s="26"/>
      <c r="B8" s="27" t="s">
        <v>62</v>
      </c>
      <c r="C8" s="28"/>
      <c r="D8" s="28"/>
      <c r="E8" s="28"/>
      <c r="F8" s="29"/>
      <c r="G8" s="30"/>
      <c r="H8" s="31"/>
      <c r="I8" s="32"/>
      <c r="J8" s="32"/>
      <c r="K8" s="28"/>
    </row>
    <row r="9" spans="1:11" ht="51.75" customHeight="1">
      <c r="A9" s="33">
        <v>9</v>
      </c>
      <c r="B9" s="28" t="s">
        <v>32</v>
      </c>
      <c r="C9" s="34" t="s">
        <v>75</v>
      </c>
      <c r="D9" s="28" t="s">
        <v>24</v>
      </c>
      <c r="E9" s="28" t="s">
        <v>68</v>
      </c>
      <c r="F9" s="29" t="s">
        <v>125</v>
      </c>
      <c r="G9" s="30">
        <v>1</v>
      </c>
      <c r="H9" s="31" t="s">
        <v>108</v>
      </c>
      <c r="I9" s="35">
        <v>5.61</v>
      </c>
      <c r="J9" s="35">
        <v>1.25</v>
      </c>
      <c r="K9" s="28">
        <v>1</v>
      </c>
    </row>
    <row r="10" spans="1:11" ht="51.75" customHeight="1">
      <c r="A10" s="33"/>
      <c r="B10" s="28" t="s">
        <v>32</v>
      </c>
      <c r="C10" s="34" t="s">
        <v>75</v>
      </c>
      <c r="D10" s="28" t="s">
        <v>24</v>
      </c>
      <c r="E10" s="28" t="s">
        <v>95</v>
      </c>
      <c r="F10" s="29" t="s">
        <v>125</v>
      </c>
      <c r="G10" s="30">
        <v>0.5</v>
      </c>
      <c r="H10" s="31" t="s">
        <v>83</v>
      </c>
      <c r="I10" s="36">
        <v>5.0599999999999996</v>
      </c>
      <c r="J10" s="35">
        <v>1.25</v>
      </c>
      <c r="K10" s="28" t="s">
        <v>60</v>
      </c>
    </row>
    <row r="11" spans="1:11" ht="51.75" customHeight="1">
      <c r="A11" s="33">
        <v>10</v>
      </c>
      <c r="B11" s="28" t="s">
        <v>145</v>
      </c>
      <c r="C11" s="29" t="s">
        <v>146</v>
      </c>
      <c r="D11" s="28" t="s">
        <v>147</v>
      </c>
      <c r="E11" s="37" t="s">
        <v>52</v>
      </c>
      <c r="F11" s="29" t="s">
        <v>149</v>
      </c>
      <c r="G11" s="30">
        <v>1</v>
      </c>
      <c r="H11" s="31" t="s">
        <v>83</v>
      </c>
      <c r="I11" s="36">
        <v>5.16</v>
      </c>
      <c r="J11" s="35">
        <v>1.25</v>
      </c>
      <c r="K11" s="28">
        <v>1</v>
      </c>
    </row>
    <row r="12" spans="1:11" ht="63" customHeight="1">
      <c r="A12" s="33"/>
      <c r="B12" s="28" t="s">
        <v>148</v>
      </c>
      <c r="C12" s="29" t="s">
        <v>26</v>
      </c>
      <c r="D12" s="28" t="s">
        <v>147</v>
      </c>
      <c r="E12" s="37" t="s">
        <v>52</v>
      </c>
      <c r="F12" s="29" t="s">
        <v>149</v>
      </c>
      <c r="G12" s="30">
        <v>0.5</v>
      </c>
      <c r="H12" s="31" t="s">
        <v>84</v>
      </c>
      <c r="I12" s="36">
        <v>3.29</v>
      </c>
      <c r="J12" s="35"/>
      <c r="K12" s="28">
        <v>1</v>
      </c>
    </row>
    <row r="13" spans="1:11" ht="42.75" customHeight="1">
      <c r="A13" s="33">
        <v>11</v>
      </c>
      <c r="B13" s="28" t="s">
        <v>126</v>
      </c>
      <c r="C13" s="29" t="s">
        <v>50</v>
      </c>
      <c r="D13" s="28" t="s">
        <v>127</v>
      </c>
      <c r="E13" s="13" t="s">
        <v>51</v>
      </c>
      <c r="F13" s="38" t="s">
        <v>128</v>
      </c>
      <c r="G13" s="30">
        <v>1</v>
      </c>
      <c r="H13" s="31" t="s">
        <v>83</v>
      </c>
      <c r="I13" s="36">
        <v>4.79</v>
      </c>
      <c r="J13" s="35">
        <v>1.25</v>
      </c>
      <c r="K13" s="28">
        <v>2</v>
      </c>
    </row>
    <row r="14" spans="1:11" ht="48" customHeight="1">
      <c r="A14" s="33"/>
      <c r="B14" s="28" t="s">
        <v>126</v>
      </c>
      <c r="C14" s="29" t="s">
        <v>50</v>
      </c>
      <c r="D14" s="28" t="s">
        <v>127</v>
      </c>
      <c r="E14" s="13" t="s">
        <v>144</v>
      </c>
      <c r="F14" s="38" t="s">
        <v>128</v>
      </c>
      <c r="G14" s="30">
        <v>0.5</v>
      </c>
      <c r="H14" s="31" t="s">
        <v>83</v>
      </c>
      <c r="I14" s="36">
        <v>4.79</v>
      </c>
      <c r="J14" s="35">
        <v>1.25</v>
      </c>
      <c r="K14" s="28">
        <v>2</v>
      </c>
    </row>
    <row r="15" spans="1:11" ht="33" customHeight="1">
      <c r="A15" s="33">
        <v>12</v>
      </c>
      <c r="B15" s="28" t="s">
        <v>121</v>
      </c>
      <c r="C15" s="29" t="s">
        <v>50</v>
      </c>
      <c r="D15" s="28" t="s">
        <v>127</v>
      </c>
      <c r="E15" s="13" t="s">
        <v>53</v>
      </c>
      <c r="F15" s="38" t="s">
        <v>128</v>
      </c>
      <c r="G15" s="30">
        <v>1</v>
      </c>
      <c r="H15" s="31" t="s">
        <v>83</v>
      </c>
      <c r="I15" s="36">
        <v>4.79</v>
      </c>
      <c r="J15" s="35">
        <v>1.25</v>
      </c>
      <c r="K15" s="28">
        <v>1</v>
      </c>
    </row>
    <row r="16" spans="1:11" ht="36.75" customHeight="1">
      <c r="A16" s="33"/>
      <c r="B16" s="28" t="s">
        <v>121</v>
      </c>
      <c r="C16" s="29" t="s">
        <v>50</v>
      </c>
      <c r="D16" s="28" t="s">
        <v>127</v>
      </c>
      <c r="E16" s="13" t="s">
        <v>70</v>
      </c>
      <c r="F16" s="38" t="s">
        <v>128</v>
      </c>
      <c r="G16" s="30">
        <v>0.5</v>
      </c>
      <c r="H16" s="31" t="s">
        <v>83</v>
      </c>
      <c r="I16" s="36">
        <v>4.79</v>
      </c>
      <c r="J16" s="35">
        <v>1.25</v>
      </c>
      <c r="K16" s="28">
        <v>1</v>
      </c>
    </row>
    <row r="17" spans="1:11" ht="51.75" customHeight="1">
      <c r="A17" s="33">
        <v>13</v>
      </c>
      <c r="B17" s="28" t="s">
        <v>33</v>
      </c>
      <c r="C17" s="39" t="s">
        <v>39</v>
      </c>
      <c r="D17" s="28" t="s">
        <v>21</v>
      </c>
      <c r="E17" s="13" t="s">
        <v>54</v>
      </c>
      <c r="F17" s="38" t="s">
        <v>129</v>
      </c>
      <c r="G17" s="30">
        <v>1</v>
      </c>
      <c r="H17" s="31" t="s">
        <v>83</v>
      </c>
      <c r="I17" s="36">
        <v>5.0599999999999996</v>
      </c>
      <c r="J17" s="35">
        <v>1.25</v>
      </c>
      <c r="K17" s="28">
        <v>1</v>
      </c>
    </row>
    <row r="18" spans="1:11" ht="51.75" customHeight="1">
      <c r="A18" s="33"/>
      <c r="B18" s="28" t="s">
        <v>141</v>
      </c>
      <c r="C18" s="39" t="s">
        <v>39</v>
      </c>
      <c r="D18" s="28" t="s">
        <v>21</v>
      </c>
      <c r="E18" s="13" t="s">
        <v>54</v>
      </c>
      <c r="F18" s="38" t="s">
        <v>129</v>
      </c>
      <c r="G18" s="30">
        <v>0.5</v>
      </c>
      <c r="H18" s="31" t="s">
        <v>84</v>
      </c>
      <c r="I18" s="36">
        <v>3.25</v>
      </c>
      <c r="J18" s="35"/>
      <c r="K18" s="28">
        <v>1</v>
      </c>
    </row>
    <row r="19" spans="1:11" ht="51.75" customHeight="1">
      <c r="A19" s="33">
        <v>14</v>
      </c>
      <c r="B19" s="28" t="s">
        <v>103</v>
      </c>
      <c r="C19" s="29" t="s">
        <v>104</v>
      </c>
      <c r="D19" s="29" t="s">
        <v>64</v>
      </c>
      <c r="E19" s="40" t="s">
        <v>34</v>
      </c>
      <c r="F19" s="29" t="s">
        <v>130</v>
      </c>
      <c r="G19" s="30">
        <v>1</v>
      </c>
      <c r="H19" s="31" t="s">
        <v>83</v>
      </c>
      <c r="I19" s="36">
        <v>4.97</v>
      </c>
      <c r="J19" s="35">
        <v>1.25</v>
      </c>
      <c r="K19" s="28">
        <v>1</v>
      </c>
    </row>
    <row r="20" spans="1:11" ht="51.75" customHeight="1">
      <c r="A20" s="33">
        <v>15</v>
      </c>
      <c r="B20" s="28" t="s">
        <v>35</v>
      </c>
      <c r="C20" s="29" t="s">
        <v>31</v>
      </c>
      <c r="D20" s="28" t="s">
        <v>36</v>
      </c>
      <c r="E20" s="28" t="s">
        <v>37</v>
      </c>
      <c r="F20" s="29" t="s">
        <v>131</v>
      </c>
      <c r="G20" s="30">
        <v>1</v>
      </c>
      <c r="H20" s="31" t="s">
        <v>83</v>
      </c>
      <c r="I20" s="36">
        <v>4.97</v>
      </c>
      <c r="J20" s="35">
        <v>1.25</v>
      </c>
      <c r="K20" s="28">
        <v>1</v>
      </c>
    </row>
    <row r="21" spans="1:11" ht="51.75" customHeight="1">
      <c r="A21" s="33"/>
      <c r="B21" s="28" t="s">
        <v>35</v>
      </c>
      <c r="C21" s="29" t="s">
        <v>31</v>
      </c>
      <c r="D21" s="28" t="s">
        <v>36</v>
      </c>
      <c r="E21" s="28" t="s">
        <v>37</v>
      </c>
      <c r="F21" s="29" t="s">
        <v>131</v>
      </c>
      <c r="G21" s="41">
        <v>0.5</v>
      </c>
      <c r="H21" s="31" t="s">
        <v>83</v>
      </c>
      <c r="I21" s="36">
        <v>4.97</v>
      </c>
      <c r="J21" s="35">
        <v>1.25</v>
      </c>
      <c r="K21" s="28">
        <v>1</v>
      </c>
    </row>
    <row r="22" spans="1:11" ht="51.75" customHeight="1">
      <c r="A22" s="33">
        <v>16</v>
      </c>
      <c r="B22" s="28" t="s">
        <v>122</v>
      </c>
      <c r="C22" s="42" t="s">
        <v>93</v>
      </c>
      <c r="D22" s="42" t="s">
        <v>120</v>
      </c>
      <c r="E22" s="28" t="s">
        <v>38</v>
      </c>
      <c r="F22" s="38" t="s">
        <v>132</v>
      </c>
      <c r="G22" s="30">
        <v>1</v>
      </c>
      <c r="H22" s="31" t="s">
        <v>83</v>
      </c>
      <c r="I22" s="36">
        <v>5.0599999999999996</v>
      </c>
      <c r="J22" s="35">
        <v>1.25</v>
      </c>
      <c r="K22" s="28"/>
    </row>
    <row r="23" spans="1:11" ht="51.75" customHeight="1">
      <c r="A23" s="33"/>
      <c r="B23" s="28" t="s">
        <v>122</v>
      </c>
      <c r="C23" s="42" t="s">
        <v>93</v>
      </c>
      <c r="D23" s="42" t="s">
        <v>120</v>
      </c>
      <c r="E23" s="43" t="s">
        <v>69</v>
      </c>
      <c r="F23" s="38" t="s">
        <v>132</v>
      </c>
      <c r="G23" s="30">
        <v>0.5</v>
      </c>
      <c r="H23" s="31" t="s">
        <v>83</v>
      </c>
      <c r="I23" s="36">
        <v>5.0599999999999996</v>
      </c>
      <c r="J23" s="35">
        <v>1.25</v>
      </c>
      <c r="K23" s="28"/>
    </row>
    <row r="24" spans="1:11" ht="51.75" customHeight="1">
      <c r="A24" s="33">
        <v>17</v>
      </c>
      <c r="B24" s="28" t="s">
        <v>96</v>
      </c>
      <c r="C24" s="29" t="s">
        <v>98</v>
      </c>
      <c r="D24" s="29" t="s">
        <v>97</v>
      </c>
      <c r="E24" s="29" t="s">
        <v>95</v>
      </c>
      <c r="F24" s="29" t="s">
        <v>133</v>
      </c>
      <c r="G24" s="30">
        <v>1</v>
      </c>
      <c r="H24" s="31" t="s">
        <v>83</v>
      </c>
      <c r="I24" s="36">
        <v>4.97</v>
      </c>
      <c r="J24" s="35">
        <v>1.25</v>
      </c>
      <c r="K24" s="28"/>
    </row>
    <row r="25" spans="1:11" ht="51.75" customHeight="1">
      <c r="A25" s="33"/>
      <c r="B25" s="28" t="s">
        <v>142</v>
      </c>
      <c r="C25" s="29" t="s">
        <v>98</v>
      </c>
      <c r="D25" s="29" t="s">
        <v>97</v>
      </c>
      <c r="E25" s="29" t="s">
        <v>95</v>
      </c>
      <c r="F25" s="29" t="s">
        <v>133</v>
      </c>
      <c r="G25" s="30">
        <v>0.5</v>
      </c>
      <c r="H25" s="31" t="s">
        <v>83</v>
      </c>
      <c r="I25" s="36">
        <v>4.97</v>
      </c>
      <c r="J25" s="35">
        <v>1.25</v>
      </c>
      <c r="K25" s="28"/>
    </row>
    <row r="26" spans="1:11" ht="51.75" customHeight="1">
      <c r="A26" s="33">
        <v>18</v>
      </c>
      <c r="B26" s="19" t="s">
        <v>136</v>
      </c>
      <c r="C26" s="8" t="s">
        <v>138</v>
      </c>
      <c r="D26" s="42"/>
      <c r="E26" s="29" t="s">
        <v>95</v>
      </c>
      <c r="F26" s="12" t="s">
        <v>137</v>
      </c>
      <c r="G26" s="30">
        <v>1</v>
      </c>
      <c r="H26" s="31" t="s">
        <v>99</v>
      </c>
      <c r="I26" s="36">
        <v>4.7</v>
      </c>
      <c r="J26" s="35">
        <v>1.25</v>
      </c>
      <c r="K26" s="28"/>
    </row>
    <row r="27" spans="1:11" ht="51.75" customHeight="1">
      <c r="A27" s="33"/>
      <c r="B27" s="19" t="s">
        <v>136</v>
      </c>
      <c r="C27" s="8" t="s">
        <v>138</v>
      </c>
      <c r="D27" s="42"/>
      <c r="E27" s="29" t="s">
        <v>95</v>
      </c>
      <c r="F27" s="12" t="s">
        <v>137</v>
      </c>
      <c r="G27" s="41">
        <v>0.5</v>
      </c>
      <c r="H27" s="31" t="s">
        <v>99</v>
      </c>
      <c r="I27" s="36">
        <v>4.7</v>
      </c>
      <c r="J27" s="35">
        <v>1.25</v>
      </c>
      <c r="K27" s="28"/>
    </row>
    <row r="28" spans="1:11">
      <c r="G28">
        <f>SUM(G9:G27)</f>
        <v>14.5</v>
      </c>
    </row>
  </sheetData>
  <mergeCells count="4">
    <mergeCell ref="C6:I6"/>
    <mergeCell ref="I2:K2"/>
    <mergeCell ref="H3:K3"/>
    <mergeCell ref="H4:K4"/>
  </mergeCells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24.08.2020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Arman</cp:lastModifiedBy>
  <cp:lastPrinted>2020-09-17T05:48:13Z</cp:lastPrinted>
  <dcterms:created xsi:type="dcterms:W3CDTF">1996-10-08T23:32:33Z</dcterms:created>
  <dcterms:modified xsi:type="dcterms:W3CDTF">2020-09-23T04:39:04Z</dcterms:modified>
</cp:coreProperties>
</file>